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8_{B163469F-4BC2-1540-86D5-70CD396F1391}" xr6:coauthVersionLast="47" xr6:coauthVersionMax="47" xr10:uidLastSave="{00000000-0000-0000-0000-000000000000}"/>
  <bookViews>
    <workbookView xWindow="-120" yWindow="-120" windowWidth="27180" windowHeight="15330" xr2:uid="{00000000-000D-0000-FFFF-FFFF00000000}"/>
  </bookViews>
  <sheets>
    <sheet name="Opstipodaci" sheetId="15" r:id="rId1"/>
    <sheet name="OpstiPodaciUcenika" sheetId="16" r:id="rId2"/>
    <sheet name="PodaciDiploma" sheetId="17" r:id="rId3"/>
    <sheet name="NeDiraj" sheetId="18" r:id="rId4"/>
    <sheet name="Reference" sheetId="19" r:id="rId5"/>
  </sheets>
  <definedNames>
    <definedName name="_xlnm._FilterDatabase" localSheetId="0" hidden="1">Opstipodaci!$A$1:$B$10</definedName>
    <definedName name="IntExt">Reference!#REF!</definedName>
    <definedName name="izb">Reference!#REF!</definedName>
    <definedName name="Smjerovi">Reference!$C$1:$C$11</definedName>
    <definedName name="ucpo">Reference!$D$1:$D$2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" i="18" l="1"/>
  <c r="AC2" i="18"/>
  <c r="AD3" i="18"/>
  <c r="AD4" i="18"/>
  <c r="AD5" i="18"/>
  <c r="AD6" i="18"/>
  <c r="AD7" i="18"/>
  <c r="AD8" i="18"/>
  <c r="AD9" i="18"/>
  <c r="AD10" i="18"/>
  <c r="AD11" i="18"/>
  <c r="AC11" i="18"/>
  <c r="AD12" i="18"/>
  <c r="AD13" i="18"/>
  <c r="AC13" i="18"/>
  <c r="AD14" i="18"/>
  <c r="AC14" i="18"/>
  <c r="AD15" i="18"/>
  <c r="AC15" i="18"/>
  <c r="AD16" i="18"/>
  <c r="AD17" i="18"/>
  <c r="AC17" i="18"/>
  <c r="AD18" i="18"/>
  <c r="AC18" i="18"/>
  <c r="AD19" i="18"/>
  <c r="AD20" i="18"/>
  <c r="AD21" i="18"/>
  <c r="AD22" i="18"/>
  <c r="AD23" i="18"/>
  <c r="AD24" i="18"/>
  <c r="AD25" i="18"/>
  <c r="AD26" i="18"/>
  <c r="AD27" i="18"/>
  <c r="AC27" i="18"/>
  <c r="AD28" i="18"/>
  <c r="AD29" i="18"/>
  <c r="AD30" i="18"/>
  <c r="AC30" i="18"/>
  <c r="AD31" i="18"/>
  <c r="AC31" i="18"/>
  <c r="AF2" i="18"/>
  <c r="AF3" i="18"/>
  <c r="AE3" i="18"/>
  <c r="AF4" i="18"/>
  <c r="AE4" i="18"/>
  <c r="AF5" i="18"/>
  <c r="AF6" i="18"/>
  <c r="AF7" i="18"/>
  <c r="AF8" i="18"/>
  <c r="AE8" i="18"/>
  <c r="AF9" i="18"/>
  <c r="AF10" i="18"/>
  <c r="AF11" i="18"/>
  <c r="AF12" i="18"/>
  <c r="AF13" i="18"/>
  <c r="AF14" i="18"/>
  <c r="AF15" i="18"/>
  <c r="AF16" i="18"/>
  <c r="AE16" i="18"/>
  <c r="AF17" i="18"/>
  <c r="AE17" i="18"/>
  <c r="AF18" i="18"/>
  <c r="AF19" i="18"/>
  <c r="AE19" i="18"/>
  <c r="AF20" i="18"/>
  <c r="AE20" i="18"/>
  <c r="AF21" i="18"/>
  <c r="AE21" i="18"/>
  <c r="AF22" i="18"/>
  <c r="AF23" i="18"/>
  <c r="AF24" i="18"/>
  <c r="AF25" i="18"/>
  <c r="AF26" i="18"/>
  <c r="AF27" i="18"/>
  <c r="AE27" i="18"/>
  <c r="AF28" i="18"/>
  <c r="AE28" i="18"/>
  <c r="AF29" i="18"/>
  <c r="AF30" i="18"/>
  <c r="AF31" i="18"/>
  <c r="AF1" i="18"/>
  <c r="AE1" i="18"/>
  <c r="X2" i="18"/>
  <c r="X3" i="18"/>
  <c r="X4" i="18"/>
  <c r="X5" i="18"/>
  <c r="X6" i="18"/>
  <c r="X7" i="18"/>
  <c r="X8" i="18"/>
  <c r="X9" i="18"/>
  <c r="X10" i="18"/>
  <c r="X11" i="18"/>
  <c r="X13" i="18"/>
  <c r="X14" i="18"/>
  <c r="X15" i="18"/>
  <c r="X16" i="18"/>
  <c r="X17" i="18"/>
  <c r="X18" i="18"/>
  <c r="X19" i="18"/>
  <c r="X20" i="18"/>
  <c r="X21" i="18"/>
  <c r="X22" i="18"/>
  <c r="X23" i="18"/>
  <c r="X24" i="18"/>
  <c r="X25" i="18"/>
  <c r="X26" i="18"/>
  <c r="X27" i="18"/>
  <c r="X28" i="18"/>
  <c r="X29" i="18"/>
  <c r="X30" i="18"/>
  <c r="X31" i="18"/>
  <c r="X1" i="18"/>
  <c r="W2" i="18"/>
  <c r="W3" i="18"/>
  <c r="W4" i="18"/>
  <c r="W5" i="18"/>
  <c r="W6" i="18"/>
  <c r="W7" i="18"/>
  <c r="W8" i="18"/>
  <c r="W9" i="18"/>
  <c r="W10" i="18"/>
  <c r="W11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1" i="18"/>
  <c r="V6" i="18"/>
  <c r="V7" i="18"/>
  <c r="V10" i="18"/>
  <c r="V19" i="18"/>
  <c r="V20" i="18"/>
  <c r="V24" i="18"/>
  <c r="V25" i="18"/>
  <c r="V26" i="18"/>
  <c r="V27" i="18"/>
  <c r="V28" i="18"/>
  <c r="V29" i="18"/>
  <c r="V30" i="18"/>
  <c r="V31" i="18"/>
  <c r="U6" i="18"/>
  <c r="U7" i="18"/>
  <c r="U10" i="18"/>
  <c r="U19" i="18"/>
  <c r="U20" i="18"/>
  <c r="U24" i="18"/>
  <c r="U25" i="18"/>
  <c r="U26" i="18"/>
  <c r="U27" i="18"/>
  <c r="U28" i="18"/>
  <c r="U29" i="18"/>
  <c r="U30" i="18"/>
  <c r="U31" i="18"/>
  <c r="AQ2" i="18"/>
  <c r="AQ3" i="18"/>
  <c r="AQ4" i="18"/>
  <c r="AQ5" i="18"/>
  <c r="AQ6" i="18"/>
  <c r="AQ7" i="18"/>
  <c r="AQ8" i="18"/>
  <c r="AQ9" i="18"/>
  <c r="AQ10" i="18"/>
  <c r="AQ11" i="18"/>
  <c r="AQ12" i="18"/>
  <c r="AQ13" i="18"/>
  <c r="AQ14" i="18"/>
  <c r="AQ15" i="18"/>
  <c r="AQ16" i="18"/>
  <c r="AQ17" i="18"/>
  <c r="AQ18" i="18"/>
  <c r="AQ19" i="18"/>
  <c r="AQ20" i="18"/>
  <c r="AQ21" i="18"/>
  <c r="AQ22" i="18"/>
  <c r="AQ23" i="18"/>
  <c r="AQ24" i="18"/>
  <c r="AQ25" i="18"/>
  <c r="AQ26" i="18"/>
  <c r="AQ27" i="18"/>
  <c r="AQ28" i="18"/>
  <c r="AQ29" i="18"/>
  <c r="AQ30" i="18"/>
  <c r="AQ31" i="18"/>
  <c r="AQ1" i="18"/>
  <c r="AP2" i="18"/>
  <c r="AP3" i="18"/>
  <c r="AP4" i="18"/>
  <c r="AP5" i="18"/>
  <c r="AP6" i="18"/>
  <c r="AP7" i="18"/>
  <c r="AP8" i="18"/>
  <c r="AP9" i="18"/>
  <c r="AP10" i="18"/>
  <c r="AP11" i="18"/>
  <c r="AP12" i="18"/>
  <c r="AP13" i="18"/>
  <c r="AP14" i="18"/>
  <c r="AP15" i="18"/>
  <c r="AP16" i="18"/>
  <c r="AP17" i="18"/>
  <c r="AP18" i="18"/>
  <c r="AP19" i="18"/>
  <c r="AP20" i="18"/>
  <c r="AP21" i="18"/>
  <c r="AP22" i="18"/>
  <c r="AP23" i="18"/>
  <c r="AP24" i="18"/>
  <c r="AP25" i="18"/>
  <c r="AP26" i="18"/>
  <c r="AP27" i="18"/>
  <c r="AP28" i="18"/>
  <c r="AP29" i="18"/>
  <c r="AP30" i="18"/>
  <c r="AP31" i="18"/>
  <c r="AP1" i="18"/>
  <c r="AT2" i="18"/>
  <c r="AT3" i="18"/>
  <c r="AT4" i="18"/>
  <c r="AT5" i="18"/>
  <c r="AT6" i="18"/>
  <c r="AT7" i="18"/>
  <c r="AT8" i="18"/>
  <c r="AT9" i="18"/>
  <c r="AT10" i="18"/>
  <c r="AT11" i="18"/>
  <c r="AT12" i="18"/>
  <c r="AT13" i="18"/>
  <c r="AT14" i="18"/>
  <c r="AT15" i="18"/>
  <c r="AT16" i="18"/>
  <c r="AT17" i="18"/>
  <c r="AT18" i="18"/>
  <c r="AT19" i="18"/>
  <c r="AT20" i="18"/>
  <c r="AT21" i="18"/>
  <c r="AT22" i="18"/>
  <c r="AT23" i="18"/>
  <c r="AT24" i="18"/>
  <c r="AT25" i="18"/>
  <c r="AT26" i="18"/>
  <c r="AT27" i="18"/>
  <c r="AT28" i="18"/>
  <c r="AT29" i="18"/>
  <c r="AT30" i="18"/>
  <c r="AT31" i="18"/>
  <c r="AT1" i="18"/>
  <c r="AR2" i="18"/>
  <c r="AR3" i="18"/>
  <c r="AR4" i="18"/>
  <c r="AR5" i="18"/>
  <c r="AR6" i="18"/>
  <c r="AR7" i="18"/>
  <c r="AR8" i="18"/>
  <c r="AR9" i="18"/>
  <c r="AR10" i="18"/>
  <c r="AR11" i="18"/>
  <c r="AR12" i="18"/>
  <c r="AR13" i="18"/>
  <c r="AR14" i="18"/>
  <c r="AR15" i="18"/>
  <c r="AR16" i="18"/>
  <c r="AR17" i="18"/>
  <c r="AR18" i="18"/>
  <c r="AR19" i="18"/>
  <c r="AR20" i="18"/>
  <c r="AR21" i="18"/>
  <c r="AR22" i="18"/>
  <c r="AR23" i="18"/>
  <c r="AR24" i="18"/>
  <c r="AR25" i="18"/>
  <c r="AR26" i="18"/>
  <c r="AR27" i="18"/>
  <c r="AR28" i="18"/>
  <c r="AR29" i="18"/>
  <c r="AR30" i="18"/>
  <c r="AR31" i="18"/>
  <c r="AR1" i="18"/>
  <c r="AS2" i="18"/>
  <c r="AS3" i="18"/>
  <c r="AS4" i="18"/>
  <c r="AS5" i="18"/>
  <c r="AS6" i="18"/>
  <c r="AS7" i="18"/>
  <c r="AS8" i="18"/>
  <c r="AS9" i="18"/>
  <c r="AS10" i="18"/>
  <c r="AS11" i="18"/>
  <c r="AS12" i="18"/>
  <c r="AS13" i="18"/>
  <c r="AS14" i="18"/>
  <c r="AS15" i="18"/>
  <c r="AS16" i="18"/>
  <c r="AS17" i="18"/>
  <c r="AS18" i="18"/>
  <c r="AS19" i="18"/>
  <c r="AS20" i="18"/>
  <c r="AS21" i="18"/>
  <c r="AS22" i="18"/>
  <c r="AS23" i="18"/>
  <c r="AS24" i="18"/>
  <c r="AS25" i="18"/>
  <c r="AS26" i="18"/>
  <c r="AS27" i="18"/>
  <c r="AS28" i="18"/>
  <c r="AS29" i="18"/>
  <c r="AS30" i="18"/>
  <c r="AS31" i="18"/>
  <c r="AS1" i="18"/>
  <c r="AO2" i="18"/>
  <c r="AO3" i="18"/>
  <c r="AO4" i="18"/>
  <c r="AO5" i="18"/>
  <c r="AO6" i="18"/>
  <c r="AO7" i="18"/>
  <c r="AO8" i="18"/>
  <c r="AO9" i="18"/>
  <c r="AO10" i="18"/>
  <c r="AO11" i="18"/>
  <c r="AO12" i="18"/>
  <c r="AO13" i="18"/>
  <c r="AO14" i="18"/>
  <c r="AO15" i="18"/>
  <c r="AO16" i="18"/>
  <c r="AO17" i="18"/>
  <c r="AO18" i="18"/>
  <c r="AO19" i="18"/>
  <c r="AO20" i="18"/>
  <c r="AO21" i="18"/>
  <c r="AO22" i="18"/>
  <c r="AO23" i="18"/>
  <c r="AO24" i="18"/>
  <c r="AO25" i="18"/>
  <c r="AO26" i="18"/>
  <c r="AO27" i="18"/>
  <c r="AO28" i="18"/>
  <c r="AO29" i="18"/>
  <c r="AO30" i="18"/>
  <c r="AO31" i="18"/>
  <c r="AO1" i="18"/>
  <c r="AE2" i="18"/>
  <c r="AE5" i="18"/>
  <c r="AE6" i="18"/>
  <c r="AE7" i="18"/>
  <c r="AE9" i="18"/>
  <c r="AE10" i="18"/>
  <c r="AE11" i="18"/>
  <c r="AE12" i="18"/>
  <c r="AE13" i="18"/>
  <c r="AE14" i="18"/>
  <c r="AE15" i="18"/>
  <c r="AE18" i="18"/>
  <c r="AE22" i="18"/>
  <c r="AE23" i="18"/>
  <c r="AE24" i="18"/>
  <c r="AE25" i="18"/>
  <c r="AE26" i="18"/>
  <c r="AE29" i="18"/>
  <c r="AE30" i="18"/>
  <c r="AE31" i="18"/>
  <c r="AC3" i="18"/>
  <c r="AC4" i="18"/>
  <c r="AC5" i="18"/>
  <c r="AC6" i="18"/>
  <c r="AC7" i="18"/>
  <c r="AC8" i="18"/>
  <c r="AC9" i="18"/>
  <c r="AC10" i="18"/>
  <c r="AC12" i="18"/>
  <c r="AC16" i="18"/>
  <c r="AC19" i="18"/>
  <c r="AC20" i="18"/>
  <c r="AC21" i="18"/>
  <c r="AC22" i="18"/>
  <c r="AC23" i="18"/>
  <c r="AC24" i="18"/>
  <c r="AC25" i="18"/>
  <c r="AC26" i="18"/>
  <c r="AC28" i="18"/>
  <c r="AD1" i="18"/>
  <c r="AC1" i="18"/>
  <c r="AH25" i="18"/>
  <c r="AG25" i="18"/>
  <c r="AH9" i="18"/>
  <c r="AG9" i="18"/>
  <c r="AH12" i="18"/>
  <c r="AH26" i="18"/>
  <c r="AG26" i="18"/>
  <c r="AH22" i="18"/>
  <c r="AG22" i="18"/>
  <c r="AH6" i="18"/>
  <c r="AG6" i="18"/>
  <c r="AH10" i="18"/>
  <c r="AG10" i="18"/>
  <c r="AH19" i="18"/>
  <c r="AG19" i="18"/>
  <c r="AH3" i="18"/>
  <c r="AG3" i="18"/>
  <c r="AH29" i="18"/>
  <c r="AG29" i="18"/>
  <c r="AH28" i="18"/>
  <c r="AG28" i="18"/>
  <c r="AH24" i="18"/>
  <c r="AG24" i="18"/>
  <c r="AH8" i="18"/>
  <c r="AG8" i="18"/>
  <c r="AH23" i="18"/>
  <c r="AG23" i="18"/>
  <c r="AH7" i="18"/>
  <c r="AG7" i="18"/>
  <c r="AH21" i="18"/>
  <c r="AG21" i="18"/>
  <c r="AH5" i="18"/>
  <c r="AG5" i="18"/>
  <c r="AH20" i="18"/>
  <c r="AG20" i="18"/>
  <c r="AH4" i="18"/>
  <c r="AG4" i="18"/>
  <c r="AC29" i="18"/>
  <c r="AH16" i="18"/>
  <c r="AG16" i="18"/>
  <c r="AH17" i="18"/>
  <c r="AG17" i="18"/>
  <c r="AH18" i="18"/>
  <c r="AG18" i="18"/>
  <c r="AH2" i="18"/>
  <c r="AG2" i="18"/>
  <c r="AH1" i="18"/>
  <c r="AG1" i="18"/>
  <c r="AH31" i="18"/>
  <c r="AG31" i="18"/>
  <c r="AH15" i="18"/>
  <c r="AG15" i="18"/>
  <c r="AH30" i="18"/>
  <c r="AG30" i="18"/>
  <c r="AH14" i="18"/>
  <c r="AG14" i="18"/>
  <c r="AH13" i="18"/>
  <c r="AG13" i="18"/>
  <c r="AH27" i="18"/>
  <c r="AG27" i="18"/>
  <c r="AH11" i="18"/>
  <c r="AG11" i="18"/>
  <c r="AG12" i="18"/>
  <c r="A2" i="18"/>
  <c r="B2" i="18"/>
  <c r="S2" i="18"/>
  <c r="T2" i="18"/>
  <c r="A3" i="18"/>
  <c r="B3" i="18"/>
  <c r="S3" i="18"/>
  <c r="T3" i="18"/>
  <c r="A4" i="18"/>
  <c r="B4" i="18"/>
  <c r="S4" i="18"/>
  <c r="T4" i="18"/>
  <c r="A5" i="18"/>
  <c r="B5" i="18"/>
  <c r="S5" i="18"/>
  <c r="T5" i="18"/>
  <c r="A6" i="18"/>
  <c r="B6" i="18"/>
  <c r="S6" i="18"/>
  <c r="T6" i="18"/>
  <c r="A7" i="18"/>
  <c r="B7" i="18"/>
  <c r="S7" i="18"/>
  <c r="T7" i="18"/>
  <c r="A8" i="18"/>
  <c r="B8" i="18"/>
  <c r="S8" i="18"/>
  <c r="T8" i="18"/>
  <c r="A9" i="18"/>
  <c r="B9" i="18"/>
  <c r="S9" i="18"/>
  <c r="T9" i="18"/>
  <c r="A10" i="18"/>
  <c r="B10" i="18"/>
  <c r="S10" i="18"/>
  <c r="T10" i="18"/>
  <c r="A11" i="18"/>
  <c r="B11" i="18"/>
  <c r="S11" i="18"/>
  <c r="T11" i="18"/>
  <c r="A12" i="18"/>
  <c r="B12" i="18"/>
  <c r="S12" i="18"/>
  <c r="T12" i="18"/>
  <c r="A13" i="18"/>
  <c r="B13" i="18"/>
  <c r="S13" i="18"/>
  <c r="T13" i="18"/>
  <c r="A14" i="18"/>
  <c r="B14" i="18"/>
  <c r="S14" i="18"/>
  <c r="T14" i="18"/>
  <c r="A15" i="18"/>
  <c r="B15" i="18"/>
  <c r="S15" i="18"/>
  <c r="T15" i="18"/>
  <c r="A16" i="18"/>
  <c r="B16" i="18"/>
  <c r="S16" i="18"/>
  <c r="T16" i="18"/>
  <c r="A17" i="18"/>
  <c r="B17" i="18"/>
  <c r="S17" i="18"/>
  <c r="T17" i="18"/>
  <c r="A18" i="18"/>
  <c r="B18" i="18"/>
  <c r="S18" i="18"/>
  <c r="T18" i="18"/>
  <c r="A19" i="18"/>
  <c r="B19" i="18"/>
  <c r="S19" i="18"/>
  <c r="T19" i="18"/>
  <c r="A20" i="18"/>
  <c r="B20" i="18"/>
  <c r="S20" i="18"/>
  <c r="T20" i="18"/>
  <c r="A21" i="18"/>
  <c r="B21" i="18"/>
  <c r="S21" i="18"/>
  <c r="T21" i="18"/>
  <c r="A22" i="18"/>
  <c r="B22" i="18"/>
  <c r="S22" i="18"/>
  <c r="T22" i="18"/>
  <c r="A23" i="18"/>
  <c r="B23" i="18"/>
  <c r="S23" i="18"/>
  <c r="T23" i="18"/>
  <c r="A24" i="18"/>
  <c r="B24" i="18"/>
  <c r="S24" i="18"/>
  <c r="T24" i="18"/>
  <c r="A25" i="18"/>
  <c r="B25" i="18"/>
  <c r="S25" i="18"/>
  <c r="T25" i="18"/>
  <c r="A26" i="18"/>
  <c r="B26" i="18"/>
  <c r="S26" i="18"/>
  <c r="T26" i="18"/>
  <c r="A27" i="18"/>
  <c r="B27" i="18"/>
  <c r="S27" i="18"/>
  <c r="T27" i="18"/>
  <c r="A28" i="18"/>
  <c r="B28" i="18"/>
  <c r="S28" i="18"/>
  <c r="T28" i="18"/>
  <c r="A29" i="18"/>
  <c r="B29" i="18"/>
  <c r="S29" i="18"/>
  <c r="T29" i="18"/>
  <c r="A30" i="18"/>
  <c r="B30" i="18"/>
  <c r="S30" i="18"/>
  <c r="T30" i="18"/>
  <c r="A31" i="18"/>
  <c r="B31" i="18"/>
  <c r="S31" i="18"/>
  <c r="T31" i="18"/>
  <c r="B3" i="17"/>
  <c r="C3" i="17"/>
  <c r="B4" i="17"/>
  <c r="C4" i="17"/>
  <c r="B5" i="17"/>
  <c r="C5" i="17"/>
  <c r="B6" i="17"/>
  <c r="C6" i="17"/>
  <c r="B7" i="17"/>
  <c r="C7" i="17"/>
  <c r="B8" i="17"/>
  <c r="C8" i="17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B21" i="17"/>
  <c r="C21" i="17"/>
  <c r="B22" i="17"/>
  <c r="C22" i="17"/>
  <c r="B23" i="17"/>
  <c r="C23" i="17"/>
  <c r="B24" i="17"/>
  <c r="C24" i="17"/>
  <c r="B25" i="17"/>
  <c r="C25" i="17"/>
  <c r="B26" i="17"/>
  <c r="C26" i="17"/>
  <c r="B27" i="17"/>
  <c r="C27" i="17"/>
  <c r="B28" i="17"/>
  <c r="C28" i="17"/>
  <c r="B29" i="17"/>
  <c r="C29" i="17"/>
  <c r="B30" i="17"/>
  <c r="C30" i="17"/>
  <c r="B31" i="17"/>
  <c r="C31" i="17"/>
  <c r="B32" i="17"/>
  <c r="C32" i="17"/>
  <c r="B33" i="17"/>
  <c r="C33" i="17"/>
  <c r="C2" i="17"/>
  <c r="B2" i="17"/>
  <c r="T1" i="18"/>
  <c r="S1" i="18"/>
  <c r="B1" i="18"/>
  <c r="A1" i="18"/>
  <c r="H3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2" i="16"/>
  <c r="AU9" i="18"/>
  <c r="AU5" i="18"/>
  <c r="AU17" i="18"/>
  <c r="AU24" i="18"/>
  <c r="AU12" i="18"/>
  <c r="AU8" i="18"/>
  <c r="AU4" i="18"/>
  <c r="AU21" i="18"/>
  <c r="AU1" i="18"/>
  <c r="AU20" i="18"/>
  <c r="AU23" i="18"/>
  <c r="AU19" i="18"/>
  <c r="AU15" i="18"/>
  <c r="AU11" i="18"/>
  <c r="AU7" i="18"/>
  <c r="AU3" i="18"/>
  <c r="AU13" i="18"/>
  <c r="AU28" i="18"/>
  <c r="AU29" i="18"/>
  <c r="AU25" i="18"/>
  <c r="AU31" i="18"/>
  <c r="AU30" i="18"/>
  <c r="AU26" i="18"/>
  <c r="AU22" i="18"/>
  <c r="AU18" i="18"/>
  <c r="AU14" i="18"/>
  <c r="AU10" i="18"/>
  <c r="AU6" i="18"/>
  <c r="AU2" i="18"/>
  <c r="AU16" i="18"/>
  <c r="AU27" i="18"/>
  <c r="L5" i="18"/>
  <c r="M5" i="18"/>
  <c r="K5" i="18"/>
  <c r="N5" i="18"/>
  <c r="O5" i="18"/>
  <c r="C5" i="18"/>
  <c r="D5" i="18"/>
  <c r="E5" i="18"/>
  <c r="F5" i="18"/>
  <c r="G5" i="18"/>
  <c r="H5" i="18"/>
  <c r="I5" i="18"/>
  <c r="J5" i="18"/>
  <c r="H25" i="18"/>
  <c r="I25" i="18"/>
  <c r="J25" i="18"/>
  <c r="K25" i="18"/>
  <c r="L25" i="18"/>
  <c r="G25" i="18"/>
  <c r="M25" i="18"/>
  <c r="N25" i="18"/>
  <c r="O25" i="18"/>
  <c r="C25" i="18"/>
  <c r="D25" i="18"/>
  <c r="E25" i="18"/>
  <c r="F25" i="18"/>
  <c r="D13" i="18"/>
  <c r="E13" i="18"/>
  <c r="F13" i="18"/>
  <c r="G13" i="18"/>
  <c r="H13" i="18"/>
  <c r="I13" i="18"/>
  <c r="J13" i="18"/>
  <c r="K13" i="18"/>
  <c r="C13" i="18"/>
  <c r="L13" i="18"/>
  <c r="M13" i="18"/>
  <c r="N13" i="18"/>
  <c r="O13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M16" i="18"/>
  <c r="N16" i="18"/>
  <c r="O16" i="18"/>
  <c r="C16" i="18"/>
  <c r="D16" i="18"/>
  <c r="E16" i="18"/>
  <c r="F16" i="18"/>
  <c r="G16" i="18"/>
  <c r="H16" i="18"/>
  <c r="I16" i="18"/>
  <c r="J16" i="18"/>
  <c r="K16" i="18"/>
  <c r="L16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E8" i="18"/>
  <c r="F8" i="18"/>
  <c r="G8" i="18"/>
  <c r="H8" i="18"/>
  <c r="I8" i="18"/>
  <c r="J8" i="18"/>
  <c r="K8" i="18"/>
  <c r="L8" i="18"/>
  <c r="M8" i="18"/>
  <c r="N8" i="18"/>
  <c r="D8" i="18"/>
  <c r="O8" i="18"/>
  <c r="C8" i="18"/>
  <c r="I4" i="18"/>
  <c r="J4" i="18"/>
  <c r="K4" i="18"/>
  <c r="L4" i="18"/>
  <c r="M4" i="18"/>
  <c r="N4" i="18"/>
  <c r="O4" i="18"/>
  <c r="H4" i="18"/>
  <c r="C4" i="18"/>
  <c r="D4" i="18"/>
  <c r="E4" i="18"/>
  <c r="F4" i="18"/>
  <c r="G4" i="18"/>
  <c r="C1" i="18"/>
  <c r="E1" i="18"/>
  <c r="F1" i="18"/>
  <c r="D1" i="18"/>
  <c r="O1" i="18"/>
  <c r="N1" i="18"/>
  <c r="M1" i="18"/>
  <c r="L1" i="18"/>
  <c r="K1" i="18"/>
  <c r="J1" i="18"/>
  <c r="I1" i="18"/>
  <c r="H1" i="18"/>
  <c r="G1" i="18"/>
  <c r="H9" i="18"/>
  <c r="I9" i="18"/>
  <c r="J9" i="18"/>
  <c r="K9" i="18"/>
  <c r="L9" i="18"/>
  <c r="M9" i="18"/>
  <c r="G9" i="18"/>
  <c r="N9" i="18"/>
  <c r="O9" i="18"/>
  <c r="C9" i="18"/>
  <c r="D9" i="18"/>
  <c r="E9" i="18"/>
  <c r="F9" i="18"/>
  <c r="I20" i="18"/>
  <c r="J20" i="18"/>
  <c r="K20" i="18"/>
  <c r="L20" i="18"/>
  <c r="M20" i="18"/>
  <c r="N20" i="18"/>
  <c r="O20" i="18"/>
  <c r="C20" i="18"/>
  <c r="D20" i="18"/>
  <c r="E20" i="18"/>
  <c r="F20" i="18"/>
  <c r="H20" i="18"/>
  <c r="G20" i="18"/>
  <c r="L21" i="18"/>
  <c r="M21" i="18"/>
  <c r="N21" i="18"/>
  <c r="O21" i="18"/>
  <c r="C21" i="18"/>
  <c r="D21" i="18"/>
  <c r="E21" i="18"/>
  <c r="F21" i="18"/>
  <c r="G21" i="18"/>
  <c r="H21" i="18"/>
  <c r="I21" i="18"/>
  <c r="J21" i="18"/>
  <c r="K21" i="18"/>
  <c r="D29" i="18"/>
  <c r="E29" i="18"/>
  <c r="F29" i="18"/>
  <c r="G29" i="18"/>
  <c r="H29" i="18"/>
  <c r="I29" i="18"/>
  <c r="J29" i="18"/>
  <c r="K29" i="18"/>
  <c r="C29" i="18"/>
  <c r="L29" i="18"/>
  <c r="M29" i="18"/>
  <c r="N29" i="18"/>
  <c r="O29" i="18"/>
  <c r="N27" i="18"/>
  <c r="O27" i="18"/>
  <c r="C27" i="18"/>
  <c r="D27" i="18"/>
  <c r="E27" i="18"/>
  <c r="F27" i="18"/>
  <c r="G27" i="18"/>
  <c r="H27" i="18"/>
  <c r="M27" i="18"/>
  <c r="I27" i="18"/>
  <c r="J27" i="18"/>
  <c r="K27" i="18"/>
  <c r="L27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F19" i="18"/>
  <c r="G19" i="18"/>
  <c r="H19" i="18"/>
  <c r="I19" i="18"/>
  <c r="J19" i="18"/>
  <c r="K19" i="18"/>
  <c r="L19" i="18"/>
  <c r="M19" i="18"/>
  <c r="N19" i="18"/>
  <c r="O19" i="18"/>
  <c r="C19" i="18"/>
  <c r="E19" i="18"/>
  <c r="D19" i="18"/>
  <c r="J15" i="18"/>
  <c r="K15" i="18"/>
  <c r="L15" i="18"/>
  <c r="M15" i="18"/>
  <c r="N15" i="18"/>
  <c r="O15" i="18"/>
  <c r="C15" i="18"/>
  <c r="D15" i="18"/>
  <c r="E15" i="18"/>
  <c r="F15" i="18"/>
  <c r="I15" i="18"/>
  <c r="G15" i="18"/>
  <c r="H15" i="18"/>
  <c r="N11" i="18"/>
  <c r="O11" i="18"/>
  <c r="M11" i="18"/>
  <c r="C11" i="18"/>
  <c r="D11" i="18"/>
  <c r="E11" i="18"/>
  <c r="F11" i="18"/>
  <c r="G11" i="18"/>
  <c r="H11" i="18"/>
  <c r="I11" i="18"/>
  <c r="J11" i="18"/>
  <c r="K11" i="18"/>
  <c r="L11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F3" i="18"/>
  <c r="G3" i="18"/>
  <c r="H3" i="18"/>
  <c r="I3" i="18"/>
  <c r="J3" i="18"/>
  <c r="K3" i="18"/>
  <c r="L3" i="18"/>
  <c r="M3" i="18"/>
  <c r="N3" i="18"/>
  <c r="O3" i="18"/>
  <c r="E3" i="18"/>
  <c r="C3" i="18"/>
  <c r="D3" i="18"/>
  <c r="J31" i="18"/>
  <c r="K31" i="18"/>
  <c r="L31" i="18"/>
  <c r="M31" i="18"/>
  <c r="N31" i="18"/>
  <c r="O31" i="18"/>
  <c r="C31" i="18"/>
  <c r="I31" i="18"/>
  <c r="D31" i="18"/>
  <c r="E31" i="18"/>
  <c r="F31" i="18"/>
  <c r="G31" i="18"/>
  <c r="H31" i="18"/>
  <c r="E24" i="18"/>
  <c r="F24" i="18"/>
  <c r="G24" i="18"/>
  <c r="H24" i="18"/>
  <c r="D24" i="18"/>
  <c r="I24" i="18"/>
  <c r="J24" i="18"/>
  <c r="K24" i="18"/>
  <c r="L24" i="18"/>
  <c r="M24" i="18"/>
  <c r="N24" i="18"/>
  <c r="O24" i="18"/>
  <c r="C24" i="18"/>
  <c r="G30" i="18"/>
  <c r="H30" i="18"/>
  <c r="I30" i="18"/>
  <c r="J30" i="18"/>
  <c r="K30" i="18"/>
  <c r="L30" i="18"/>
  <c r="M30" i="18"/>
  <c r="F30" i="18"/>
  <c r="N30" i="18"/>
  <c r="O30" i="18"/>
  <c r="C30" i="18"/>
  <c r="D30" i="18"/>
  <c r="E30" i="18"/>
  <c r="K26" i="18"/>
  <c r="L26" i="18"/>
  <c r="M26" i="18"/>
  <c r="N26" i="18"/>
  <c r="O26" i="18"/>
  <c r="C26" i="18"/>
  <c r="D26" i="18"/>
  <c r="E26" i="18"/>
  <c r="F26" i="18"/>
  <c r="J26" i="18"/>
  <c r="G26" i="18"/>
  <c r="H26" i="18"/>
  <c r="I26" i="18"/>
  <c r="O22" i="18"/>
  <c r="C22" i="18"/>
  <c r="D22" i="18"/>
  <c r="E22" i="18"/>
  <c r="F22" i="18"/>
  <c r="G22" i="18"/>
  <c r="H22" i="18"/>
  <c r="I22" i="18"/>
  <c r="J22" i="18"/>
  <c r="K22" i="18"/>
  <c r="N22" i="18"/>
  <c r="L22" i="18"/>
  <c r="M22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G14" i="18"/>
  <c r="F14" i="18"/>
  <c r="H14" i="18"/>
  <c r="I14" i="18"/>
  <c r="J14" i="18"/>
  <c r="K14" i="18"/>
  <c r="L14" i="18"/>
  <c r="M14" i="18"/>
  <c r="N14" i="18"/>
  <c r="O14" i="18"/>
  <c r="C14" i="18"/>
  <c r="D14" i="18"/>
  <c r="E14" i="18"/>
  <c r="K10" i="18"/>
  <c r="L10" i="18"/>
  <c r="M10" i="18"/>
  <c r="N10" i="18"/>
  <c r="O10" i="18"/>
  <c r="C10" i="18"/>
  <c r="D10" i="18"/>
  <c r="E10" i="18"/>
  <c r="F10" i="18"/>
  <c r="J10" i="18"/>
  <c r="G10" i="18"/>
  <c r="H10" i="18"/>
  <c r="I10" i="18"/>
  <c r="O6" i="18"/>
  <c r="C6" i="18"/>
  <c r="D6" i="18"/>
  <c r="E6" i="18"/>
  <c r="N6" i="18"/>
  <c r="F6" i="18"/>
  <c r="G6" i="18"/>
  <c r="H6" i="18"/>
  <c r="I6" i="18"/>
  <c r="J6" i="18"/>
  <c r="K6" i="18"/>
  <c r="L6" i="18"/>
  <c r="M6" i="18"/>
  <c r="C2" i="18"/>
  <c r="D2" i="18"/>
  <c r="E2" i="18"/>
  <c r="F2" i="18"/>
  <c r="G2" i="18"/>
  <c r="H2" i="18"/>
  <c r="I2" i="18"/>
  <c r="J2" i="18"/>
  <c r="K2" i="18"/>
  <c r="L2" i="18"/>
  <c r="M2" i="18"/>
  <c r="N2" i="18"/>
  <c r="O2" i="18"/>
  <c r="C17" i="18"/>
  <c r="D17" i="18"/>
  <c r="O17" i="18"/>
  <c r="E17" i="18"/>
  <c r="F17" i="18"/>
  <c r="G17" i="18"/>
  <c r="H17" i="18"/>
  <c r="I17" i="18"/>
  <c r="J17" i="18"/>
  <c r="K17" i="18"/>
  <c r="L17" i="18"/>
  <c r="M17" i="18"/>
  <c r="N17" i="18"/>
  <c r="R1" i="18"/>
  <c r="R26" i="18"/>
  <c r="R15" i="18"/>
  <c r="R7" i="18"/>
  <c r="R3" i="18"/>
  <c r="R31" i="18"/>
  <c r="R27" i="18"/>
  <c r="R20" i="18"/>
  <c r="R16" i="18"/>
  <c r="R12" i="18"/>
  <c r="R8" i="18"/>
  <c r="R4" i="18"/>
  <c r="R11" i="18"/>
  <c r="R29" i="18"/>
  <c r="R25" i="18"/>
  <c r="R24" i="18"/>
  <c r="R23" i="18"/>
  <c r="R22" i="18"/>
  <c r="R18" i="18"/>
  <c r="R14" i="18"/>
  <c r="R10" i="18"/>
  <c r="R6" i="18"/>
  <c r="R2" i="18"/>
  <c r="R30" i="18"/>
  <c r="R19" i="18"/>
  <c r="R28" i="18"/>
  <c r="R21" i="18"/>
  <c r="R17" i="18"/>
  <c r="R13" i="18"/>
  <c r="R9" i="18"/>
  <c r="R5" i="18"/>
  <c r="W12" i="18"/>
  <c r="X12" i="18"/>
  <c r="AA3" i="18"/>
  <c r="AB3" i="18"/>
  <c r="AB27" i="18"/>
  <c r="AA27" i="18"/>
  <c r="AA7" i="18"/>
  <c r="AB7" i="18"/>
  <c r="AA16" i="18"/>
  <c r="AB16" i="18"/>
  <c r="AB11" i="18"/>
  <c r="AA11" i="18"/>
  <c r="AA15" i="18"/>
  <c r="AB15" i="18"/>
  <c r="AA2" i="18"/>
  <c r="AB2" i="18"/>
  <c r="AA6" i="18"/>
  <c r="AB6" i="18"/>
  <c r="AA19" i="18"/>
  <c r="AB19" i="18"/>
  <c r="AA23" i="18"/>
  <c r="AB23" i="18"/>
  <c r="AA20" i="18"/>
  <c r="AB20" i="18"/>
  <c r="AA1" i="18"/>
  <c r="AB1" i="18"/>
  <c r="AA21" i="18"/>
  <c r="AB21" i="18"/>
  <c r="AA4" i="18"/>
  <c r="AB4" i="18"/>
  <c r="AA30" i="18"/>
  <c r="AB30" i="18"/>
  <c r="AA8" i="18"/>
  <c r="AB8" i="18"/>
  <c r="AA31" i="18"/>
  <c r="AB31" i="18"/>
  <c r="AA12" i="18"/>
  <c r="AB12" i="18"/>
  <c r="AA10" i="18"/>
  <c r="AB10" i="18"/>
  <c r="AA26" i="18"/>
  <c r="AB26" i="18"/>
  <c r="AB25" i="18"/>
  <c r="AA25" i="18"/>
  <c r="AA24" i="18"/>
  <c r="AB24" i="18"/>
  <c r="AA14" i="18"/>
  <c r="AB14" i="18"/>
  <c r="AA18" i="18"/>
  <c r="AB18" i="18"/>
  <c r="AA22" i="18"/>
  <c r="AB22" i="18"/>
  <c r="AA29" i="18"/>
  <c r="AB29" i="18"/>
  <c r="AB17" i="18"/>
  <c r="AA17" i="18"/>
  <c r="AA5" i="18"/>
  <c r="AB5" i="18"/>
  <c r="AA28" i="18"/>
  <c r="AB28" i="18"/>
  <c r="AA13" i="18"/>
  <c r="AB13" i="18"/>
  <c r="AB9" i="18"/>
  <c r="AA9" i="18"/>
  <c r="P3" i="18"/>
  <c r="AI3" i="18"/>
  <c r="Y3" i="18"/>
  <c r="U3" i="18"/>
  <c r="Q3" i="18"/>
  <c r="V3" i="18"/>
  <c r="Z3" i="18"/>
  <c r="P7" i="18"/>
  <c r="Z7" i="18"/>
  <c r="Q7" i="18"/>
  <c r="AJ7" i="18"/>
  <c r="Y7" i="18"/>
  <c r="Q27" i="18"/>
  <c r="P27" i="18"/>
  <c r="AI27" i="18"/>
  <c r="Y27" i="18"/>
  <c r="Z27" i="18"/>
  <c r="Z16" i="18"/>
  <c r="P16" i="18"/>
  <c r="AM16" i="18"/>
  <c r="U16" i="18"/>
  <c r="V16" i="18"/>
  <c r="Q16" i="18"/>
  <c r="Y16" i="18"/>
  <c r="V11" i="18"/>
  <c r="U11" i="18"/>
  <c r="P11" i="18"/>
  <c r="AI11" i="18"/>
  <c r="Q11" i="18"/>
  <c r="Y11" i="18"/>
  <c r="Z11" i="18"/>
  <c r="U15" i="18"/>
  <c r="Q15" i="18"/>
  <c r="V15" i="18"/>
  <c r="P15" i="18"/>
  <c r="AI15" i="18"/>
  <c r="Y15" i="18"/>
  <c r="Z15" i="18"/>
  <c r="P6" i="18"/>
  <c r="AI6" i="18"/>
  <c r="Q6" i="18"/>
  <c r="Y6" i="18"/>
  <c r="Z6" i="18"/>
  <c r="P19" i="18"/>
  <c r="AI19" i="18"/>
  <c r="Y19" i="18"/>
  <c r="Z19" i="18"/>
  <c r="Q19" i="18"/>
  <c r="U23" i="18"/>
  <c r="V23" i="18"/>
  <c r="P23" i="18"/>
  <c r="AK23" i="18"/>
  <c r="Q23" i="18"/>
  <c r="Y23" i="18"/>
  <c r="Z23" i="18"/>
  <c r="P10" i="18"/>
  <c r="AK10" i="18"/>
  <c r="Y10" i="18"/>
  <c r="Q10" i="18"/>
  <c r="Z10" i="18"/>
  <c r="Y14" i="18"/>
  <c r="U14" i="18"/>
  <c r="V14" i="18"/>
  <c r="P14" i="18"/>
  <c r="AM14" i="18"/>
  <c r="Q14" i="18"/>
  <c r="Z14" i="18"/>
  <c r="Q20" i="18"/>
  <c r="Y20" i="18"/>
  <c r="Z20" i="18"/>
  <c r="P20" i="18"/>
  <c r="AK20" i="18"/>
  <c r="Z1" i="18"/>
  <c r="U1" i="18"/>
  <c r="V1" i="18"/>
  <c r="Q1" i="18"/>
  <c r="Y1" i="18"/>
  <c r="P1" i="18"/>
  <c r="U21" i="18"/>
  <c r="V21" i="18"/>
  <c r="P21" i="18"/>
  <c r="AM21" i="18"/>
  <c r="Q21" i="18"/>
  <c r="Y21" i="18"/>
  <c r="Z21" i="18"/>
  <c r="V4" i="18"/>
  <c r="P4" i="18"/>
  <c r="AM4" i="18"/>
  <c r="Q4" i="18"/>
  <c r="Z4" i="18"/>
  <c r="Y4" i="18"/>
  <c r="U4" i="18"/>
  <c r="Q2" i="18"/>
  <c r="Z2" i="18"/>
  <c r="V2" i="18"/>
  <c r="Y2" i="18"/>
  <c r="U2" i="18"/>
  <c r="P2" i="18"/>
  <c r="AI2" i="18"/>
  <c r="Q18" i="18"/>
  <c r="Z18" i="18"/>
  <c r="U18" i="18"/>
  <c r="V18" i="18"/>
  <c r="P18" i="18"/>
  <c r="AI18" i="18"/>
  <c r="Y18" i="18"/>
  <c r="U22" i="18"/>
  <c r="V22" i="18"/>
  <c r="Q22" i="18"/>
  <c r="Y22" i="18"/>
  <c r="Z22" i="18"/>
  <c r="P22" i="18"/>
  <c r="AI22" i="18"/>
  <c r="Y26" i="18"/>
  <c r="P26" i="18"/>
  <c r="AI26" i="18"/>
  <c r="Q26" i="18"/>
  <c r="AJ26" i="18"/>
  <c r="Z26" i="18"/>
  <c r="Y30" i="18"/>
  <c r="P30" i="18"/>
  <c r="AI30" i="18"/>
  <c r="Q30" i="18"/>
  <c r="Z30" i="18"/>
  <c r="U8" i="18"/>
  <c r="V8" i="18"/>
  <c r="Y8" i="18"/>
  <c r="P8" i="18"/>
  <c r="AI8" i="18"/>
  <c r="Q8" i="18"/>
  <c r="Z8" i="18"/>
  <c r="P31" i="18"/>
  <c r="AK31" i="18"/>
  <c r="Q31" i="18"/>
  <c r="AJ31" i="18"/>
  <c r="Y31" i="18"/>
  <c r="Z31" i="18"/>
  <c r="U12" i="18"/>
  <c r="P12" i="18"/>
  <c r="AM12" i="18"/>
  <c r="V12" i="18"/>
  <c r="Q12" i="18"/>
  <c r="Y12" i="18"/>
  <c r="Z12" i="18"/>
  <c r="P25" i="18"/>
  <c r="AI25" i="18"/>
  <c r="Q25" i="18"/>
  <c r="Y25" i="18"/>
  <c r="Z25" i="18"/>
  <c r="P24" i="18"/>
  <c r="AI24" i="18"/>
  <c r="Q24" i="18"/>
  <c r="Y24" i="18"/>
  <c r="Z24" i="18"/>
  <c r="Q29" i="18"/>
  <c r="Y29" i="18"/>
  <c r="Z29" i="18"/>
  <c r="P29" i="18"/>
  <c r="AM29" i="18"/>
  <c r="Y17" i="18"/>
  <c r="U17" i="18"/>
  <c r="P17" i="18"/>
  <c r="AI17" i="18"/>
  <c r="Z17" i="18"/>
  <c r="Q17" i="18"/>
  <c r="V17" i="18"/>
  <c r="U5" i="18"/>
  <c r="P5" i="18"/>
  <c r="AI5" i="18"/>
  <c r="Q5" i="18"/>
  <c r="Y5" i="18"/>
  <c r="Z5" i="18"/>
  <c r="V5" i="18"/>
  <c r="Q28" i="18"/>
  <c r="P28" i="18"/>
  <c r="AM28" i="18"/>
  <c r="Y28" i="18"/>
  <c r="Z28" i="18"/>
  <c r="Z13" i="18"/>
  <c r="U13" i="18"/>
  <c r="V13" i="18"/>
  <c r="P13" i="18"/>
  <c r="AK13" i="18"/>
  <c r="Q13" i="18"/>
  <c r="Y13" i="18"/>
  <c r="U9" i="18"/>
  <c r="Q9" i="18"/>
  <c r="V9" i="18"/>
  <c r="P9" i="18"/>
  <c r="AI9" i="18"/>
  <c r="Y9" i="18"/>
  <c r="Z9" i="18"/>
  <c r="AK11" i="18"/>
  <c r="AM11" i="18"/>
  <c r="AK14" i="18"/>
  <c r="AK7" i="18"/>
  <c r="AM7" i="18"/>
  <c r="AI7" i="18"/>
  <c r="AK21" i="18"/>
  <c r="AM15" i="18"/>
  <c r="AK17" i="18"/>
  <c r="AK19" i="18"/>
  <c r="AM19" i="18"/>
  <c r="AI14" i="18"/>
  <c r="AK15" i="18"/>
  <c r="AK12" i="18"/>
  <c r="AI12" i="18"/>
  <c r="AI21" i="18"/>
  <c r="AI29" i="18"/>
  <c r="AI1" i="18"/>
  <c r="AM2" i="18"/>
  <c r="AK29" i="18"/>
  <c r="AM17" i="18"/>
  <c r="AM26" i="18"/>
  <c r="AI28" i="18"/>
  <c r="AK26" i="18"/>
  <c r="AK1" i="18"/>
  <c r="AM3" i="18"/>
  <c r="AK28" i="18"/>
  <c r="AM1" i="18"/>
  <c r="AK3" i="18"/>
  <c r="AM6" i="18"/>
  <c r="AK6" i="18"/>
  <c r="AM8" i="18"/>
  <c r="AK8" i="18"/>
  <c r="AM18" i="18"/>
  <c r="AN31" i="18"/>
  <c r="AK16" i="18"/>
  <c r="AK4" i="18"/>
  <c r="AI4" i="18"/>
  <c r="AM23" i="18"/>
  <c r="AM30" i="18"/>
  <c r="AK2" i="18"/>
  <c r="AI23" i="18"/>
  <c r="AM27" i="18"/>
  <c r="AL31" i="18"/>
  <c r="AK18" i="18"/>
  <c r="AM5" i="18"/>
  <c r="AI20" i="18"/>
  <c r="AI16" i="18"/>
  <c r="AK27" i="18"/>
  <c r="AK5" i="18"/>
  <c r="AM20" i="18"/>
  <c r="AM22" i="18"/>
  <c r="AM9" i="18"/>
  <c r="AK9" i="18"/>
  <c r="AM25" i="18"/>
  <c r="AI31" i="18"/>
  <c r="AK24" i="18"/>
  <c r="AM13" i="18"/>
  <c r="AI10" i="18"/>
  <c r="AI13" i="18"/>
  <c r="AM24" i="18"/>
  <c r="AK22" i="18"/>
  <c r="AM10" i="18"/>
  <c r="AK25" i="18"/>
  <c r="AM31" i="18"/>
  <c r="AN7" i="18"/>
  <c r="AK30" i="18"/>
  <c r="AL7" i="18"/>
  <c r="AN26" i="18"/>
  <c r="AL26" i="18"/>
  <c r="AJ10" i="18"/>
  <c r="AL10" i="18"/>
  <c r="AN10" i="18"/>
  <c r="AL15" i="18"/>
  <c r="AN15" i="18"/>
  <c r="AJ15" i="18"/>
  <c r="AN1" i="18"/>
  <c r="AL1" i="18"/>
  <c r="AJ1" i="18"/>
  <c r="AL17" i="18"/>
  <c r="AJ17" i="18"/>
  <c r="AN17" i="18"/>
  <c r="AJ6" i="18"/>
  <c r="AL6" i="18"/>
  <c r="AN6" i="18"/>
  <c r="AJ21" i="18"/>
  <c r="AL21" i="18"/>
  <c r="AN21" i="18"/>
  <c r="AJ3" i="18"/>
  <c r="AL3" i="18"/>
  <c r="AN3" i="18"/>
  <c r="AL25" i="18"/>
  <c r="AJ25" i="18"/>
  <c r="AN25" i="18"/>
  <c r="AN30" i="18"/>
  <c r="AJ30" i="18"/>
  <c r="AL30" i="18"/>
  <c r="AJ18" i="18"/>
  <c r="AL18" i="18"/>
  <c r="AN18" i="18"/>
  <c r="AJ19" i="18"/>
  <c r="AL19" i="18"/>
  <c r="AN19" i="18"/>
  <c r="AJ13" i="18"/>
  <c r="AL13" i="18"/>
  <c r="AN13" i="18"/>
  <c r="AL9" i="18"/>
  <c r="AJ9" i="18"/>
  <c r="AN9" i="18"/>
  <c r="AN28" i="18"/>
  <c r="AJ28" i="18"/>
  <c r="AL28" i="18"/>
  <c r="AJ27" i="18"/>
  <c r="AL27" i="18"/>
  <c r="AN27" i="18"/>
  <c r="AJ5" i="18"/>
  <c r="AL5" i="18"/>
  <c r="AN5" i="18"/>
  <c r="AN20" i="18"/>
  <c r="AJ20" i="18"/>
  <c r="AL20" i="18"/>
  <c r="AJ11" i="18"/>
  <c r="AL11" i="18"/>
  <c r="AN11" i="18"/>
  <c r="AN4" i="18"/>
  <c r="AJ4" i="18"/>
  <c r="AL4" i="18"/>
  <c r="AL23" i="18"/>
  <c r="AN23" i="18"/>
  <c r="AJ23" i="18"/>
  <c r="AJ2" i="18"/>
  <c r="AL2" i="18"/>
  <c r="AN2" i="18"/>
  <c r="AJ24" i="18"/>
  <c r="AL24" i="18"/>
  <c r="AN24" i="18"/>
  <c r="AJ16" i="18"/>
  <c r="AL16" i="18"/>
  <c r="AN16" i="18"/>
  <c r="AN22" i="18"/>
  <c r="AJ22" i="18"/>
  <c r="AL22" i="18"/>
  <c r="AN12" i="18"/>
  <c r="AJ12" i="18"/>
  <c r="AL12" i="18"/>
  <c r="AJ8" i="18"/>
  <c r="AL8" i="18"/>
  <c r="AN8" i="18"/>
  <c r="AJ29" i="18"/>
  <c r="AL29" i="18"/>
  <c r="AN29" i="18"/>
  <c r="AJ14" i="18"/>
  <c r="AN14" i="18"/>
  <c r="AL14" i="18"/>
</calcChain>
</file>

<file path=xl/sharedStrings.xml><?xml version="1.0" encoding="utf-8"?>
<sst xmlns="http://schemas.openxmlformats.org/spreadsheetml/2006/main" count="86" uniqueCount="69">
  <si>
    <t>JU Srednja elektrotehnička škola "Vaso Aligrudić"</t>
  </si>
  <si>
    <t>Podgorica</t>
  </si>
  <si>
    <t>04-4-4086</t>
  </si>
  <si>
    <t>Podgorici</t>
  </si>
  <si>
    <t>Tip</t>
  </si>
  <si>
    <t>Podatak</t>
  </si>
  <si>
    <t>Naziv škole</t>
  </si>
  <si>
    <t>Mjesto škole (Nominativ)</t>
  </si>
  <si>
    <t>Broj rješenja o licenci</t>
  </si>
  <si>
    <t>Naziv odabranog programa</t>
  </si>
  <si>
    <t>elektrotehničar/ka telekomunikacija</t>
  </si>
  <si>
    <t>Mjesto škole (Dativ)</t>
  </si>
  <si>
    <t>Direktor</t>
  </si>
  <si>
    <t>elektrotehničar/ka za razvoj veb i mobilnih aplikacija</t>
  </si>
  <si>
    <t>elektrotehničar/ka računarskih sistema i mreža</t>
  </si>
  <si>
    <t>elektrotehničar/ka elektronskih komunikacija</t>
  </si>
  <si>
    <t>elektrotehničar/ka elektronike</t>
  </si>
  <si>
    <t>elektrotehničar/ka energetike</t>
  </si>
  <si>
    <t>elektroinstalater/ka</t>
  </si>
  <si>
    <t>monter/ka elektronske komunikacione infrastrukture</t>
  </si>
  <si>
    <t>tehničar/ka mehatronike</t>
  </si>
  <si>
    <t>elektrotehničar/ka multimedija</t>
  </si>
  <si>
    <t>elektrotehničar/ka računara</t>
  </si>
  <si>
    <t>Školska godina (20-21)</t>
  </si>
  <si>
    <t>Stručni ispit od do npr. (dd.mm.-dd.mm.)</t>
  </si>
  <si>
    <t>Datum diplome npr. (dd.mm.gggg.)</t>
  </si>
  <si>
    <t>Ime</t>
  </si>
  <si>
    <t>Prezime</t>
  </si>
  <si>
    <t>JMB</t>
  </si>
  <si>
    <t>Mjesto rođenja</t>
  </si>
  <si>
    <t>Država rođenja</t>
  </si>
  <si>
    <t>PROVJERA PODATAKA</t>
  </si>
  <si>
    <t>Ucio/Polagao</t>
  </si>
  <si>
    <t>učio/la</t>
  </si>
  <si>
    <t>polagao/la</t>
  </si>
  <si>
    <t>Ersan Spahić</t>
  </si>
  <si>
    <t>Staratelj (Otac najčesće)</t>
  </si>
  <si>
    <t>Rođen</t>
  </si>
  <si>
    <t>Rođena</t>
  </si>
  <si>
    <t>Učio</t>
  </si>
  <si>
    <t>Učila</t>
  </si>
  <si>
    <t>Polagao</t>
  </si>
  <si>
    <t>Polagala</t>
  </si>
  <si>
    <t>Pokazala</t>
  </si>
  <si>
    <t>Pokazao</t>
  </si>
  <si>
    <t>Imenovani</t>
  </si>
  <si>
    <t>Imenovana</t>
  </si>
  <si>
    <t>Položio</t>
  </si>
  <si>
    <t>Položila</t>
  </si>
  <si>
    <t>Stekao</t>
  </si>
  <si>
    <t>Stekla</t>
  </si>
  <si>
    <t>POL</t>
  </si>
  <si>
    <t>dovoljan</t>
  </si>
  <si>
    <t>dobar</t>
  </si>
  <si>
    <t>odličan</t>
  </si>
  <si>
    <t>dovoljnim</t>
  </si>
  <si>
    <t>dobrim</t>
  </si>
  <si>
    <t>odličnim</t>
  </si>
  <si>
    <t>vrlo dobrim</t>
  </si>
  <si>
    <t>nedovoljan</t>
  </si>
  <si>
    <t>nedovoljnim</t>
  </si>
  <si>
    <t>Djelovodni
broj</t>
  </si>
  <si>
    <t>Ocjena
Stručna
torija</t>
  </si>
  <si>
    <t>OCJENA
Završni
rad</t>
  </si>
  <si>
    <t>RB. Glavne
knjige završnog
ispita</t>
  </si>
  <si>
    <t>Polagao ZI</t>
  </si>
  <si>
    <t>Polagala ZI</t>
  </si>
  <si>
    <t>vrlo dobar</t>
  </si>
  <si>
    <t>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</si>
</sst>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E78D8D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3" borderId="1" xfId="0" applyFont="1" applyFill="1" applyBorder="1"/>
    <xf numFmtId="0" fontId="1" fillId="4" borderId="1" xfId="0" applyFont="1" applyFill="1" applyBorder="1"/>
    <xf numFmtId="0" fontId="2" fillId="3" borderId="1" xfId="0" applyFont="1" applyFill="1" applyBorder="1"/>
    <xf numFmtId="49" fontId="2" fillId="4" borderId="1" xfId="0" applyNumberFormat="1" applyFont="1" applyFill="1" applyBorder="1"/>
    <xf numFmtId="0" fontId="2" fillId="2" borderId="2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/>
    <xf numFmtId="49" fontId="0" fillId="4" borderId="1" xfId="0" applyNumberFormat="1" applyFill="1" applyBorder="1"/>
    <xf numFmtId="0" fontId="1" fillId="2" borderId="1" xfId="0" applyFont="1" applyFill="1" applyBorder="1" applyAlignment="1">
      <alignment horizontal="center"/>
    </xf>
    <xf numFmtId="49" fontId="0" fillId="0" borderId="0" xfId="0" applyNumberFormat="1"/>
    <xf numFmtId="0" fontId="0" fillId="0" borderId="0" xfId="0" applyNumberFormat="1"/>
    <xf numFmtId="49" fontId="1" fillId="4" borderId="1" xfId="0" applyNumberFormat="1" applyFont="1" applyFill="1" applyBorder="1"/>
    <xf numFmtId="49" fontId="1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2" fontId="0" fillId="0" borderId="0" xfId="0" applyNumberFormat="1"/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0" fillId="0" borderId="0" xfId="0" quotePrefix="1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colors>
    <mruColors>
      <color rgb="FFE78D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B10"/>
  <sheetViews>
    <sheetView tabSelected="1" topLeftCell="D1" workbookViewId="0">
      <selection activeCell="B7" sqref="B7"/>
    </sheetView>
  </sheetViews>
  <sheetFormatPr defaultRowHeight="15" x14ac:dyDescent="0.2"/>
  <cols>
    <col min="1" max="1" width="38.875" customWidth="1"/>
    <col min="2" max="2" width="49.09765625" customWidth="1"/>
    <col min="6" max="6" width="92.68359375" customWidth="1"/>
  </cols>
  <sheetData>
    <row r="1" spans="1:2" x14ac:dyDescent="0.2">
      <c r="A1" s="1" t="s">
        <v>4</v>
      </c>
      <c r="B1" s="1" t="s">
        <v>5</v>
      </c>
    </row>
    <row r="2" spans="1:2" x14ac:dyDescent="0.2">
      <c r="A2" s="1" t="s">
        <v>6</v>
      </c>
      <c r="B2" s="1" t="s">
        <v>0</v>
      </c>
    </row>
    <row r="3" spans="1:2" x14ac:dyDescent="0.2">
      <c r="A3" s="1" t="s">
        <v>7</v>
      </c>
      <c r="B3" s="1" t="s">
        <v>1</v>
      </c>
    </row>
    <row r="4" spans="1:2" x14ac:dyDescent="0.2">
      <c r="A4" s="1" t="s">
        <v>11</v>
      </c>
      <c r="B4" s="1" t="s">
        <v>3</v>
      </c>
    </row>
    <row r="5" spans="1:2" x14ac:dyDescent="0.2">
      <c r="A5" s="1" t="s">
        <v>8</v>
      </c>
      <c r="B5" s="1" t="s">
        <v>2</v>
      </c>
    </row>
    <row r="6" spans="1:2" x14ac:dyDescent="0.2">
      <c r="A6" s="1" t="s">
        <v>12</v>
      </c>
      <c r="B6" s="3" t="s">
        <v>35</v>
      </c>
    </row>
    <row r="7" spans="1:2" x14ac:dyDescent="0.2">
      <c r="A7" s="1" t="s">
        <v>9</v>
      </c>
      <c r="B7" s="2"/>
    </row>
    <row r="8" spans="1:2" x14ac:dyDescent="0.2">
      <c r="A8" s="1" t="s">
        <v>23</v>
      </c>
      <c r="B8" s="4"/>
    </row>
    <row r="9" spans="1:2" x14ac:dyDescent="0.2">
      <c r="A9" s="1" t="s">
        <v>24</v>
      </c>
      <c r="B9" s="2"/>
    </row>
    <row r="10" spans="1:2" x14ac:dyDescent="0.2">
      <c r="A10" s="1" t="s">
        <v>25</v>
      </c>
      <c r="B10" s="2"/>
    </row>
  </sheetData>
  <dataValidations count="2">
    <dataValidation type="list" allowBlank="1" showInputMessage="1" showErrorMessage="1" sqref="B7" xr:uid="{00000000-0002-0000-0000-000000000000}">
      <formula1>Smjerovi</formula1>
    </dataValidation>
    <dataValidation type="custom" allowBlank="1" showInputMessage="1" showErrorMessage="1" sqref="D6" xr:uid="{00000000-0002-0000-0000-000001000000}">
      <formula1>INDIRECT(Smjerovi)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H33"/>
  <sheetViews>
    <sheetView workbookViewId="0">
      <selection activeCell="G33" sqref="B2:G33"/>
    </sheetView>
  </sheetViews>
  <sheetFormatPr defaultRowHeight="15" x14ac:dyDescent="0.2"/>
  <cols>
    <col min="1" max="1" width="3.765625" customWidth="1"/>
    <col min="2" max="8" width="26.09765625" customWidth="1"/>
  </cols>
  <sheetData>
    <row r="1" spans="1:8" ht="18.75" customHeight="1" x14ac:dyDescent="0.2">
      <c r="A1" s="5"/>
      <c r="B1" s="5" t="s">
        <v>26</v>
      </c>
      <c r="C1" s="5" t="s">
        <v>27</v>
      </c>
      <c r="D1" s="5" t="s">
        <v>36</v>
      </c>
      <c r="E1" s="6" t="s">
        <v>28</v>
      </c>
      <c r="F1" s="5" t="s">
        <v>29</v>
      </c>
      <c r="G1" s="5" t="s">
        <v>30</v>
      </c>
      <c r="H1" s="7" t="s">
        <v>31</v>
      </c>
    </row>
    <row r="2" spans="1:8" x14ac:dyDescent="0.2">
      <c r="A2" s="8">
        <v>1</v>
      </c>
      <c r="B2" s="9"/>
      <c r="C2" s="10"/>
      <c r="D2" s="10"/>
      <c r="E2" s="11"/>
      <c r="F2" s="10"/>
      <c r="G2" s="10"/>
      <c r="H2" s="12" t="str">
        <f>IF(ISBLANK(B2)+ISBLANK(C2)+ISBLANK(D2)+ISBLANK(E2)+ISBLANK(F2)+ISBLANK(G2)=6,"",IF(LEN(E2)=13,IF(ISBLANK(B2)+ISBLANK(C2)+ISBLANK(D2)+ISBLANK(E2)+ISBLANK(F2)+ISBLANK(G2)&gt;0,"Neispravni podaci",""),"Neispravan JMB"))</f>
        <v/>
      </c>
    </row>
    <row r="3" spans="1:8" x14ac:dyDescent="0.2">
      <c r="A3" s="8">
        <v>2</v>
      </c>
      <c r="B3" s="9"/>
      <c r="C3" s="10"/>
      <c r="D3" s="10"/>
      <c r="E3" s="11"/>
      <c r="F3" s="10"/>
      <c r="G3" s="10"/>
      <c r="H3" s="12" t="str">
        <f t="shared" ref="H3:H33" si="0">IF(ISBLANK(B3)+ISBLANK(C3)+ISBLANK(D3)+ISBLANK(E3)+ISBLANK(F3)+ISBLANK(G3)=6,"",IF(LEN(E3)=13,IF(ISBLANK(B3)+ISBLANK(C3)+ISBLANK(D3)+ISBLANK(E3)+ISBLANK(F3)+ISBLANK(G3)&gt;0,"Neispravni podaci",""),"Neispravan JMB"))</f>
        <v/>
      </c>
    </row>
    <row r="4" spans="1:8" x14ac:dyDescent="0.2">
      <c r="A4" s="8">
        <v>3</v>
      </c>
      <c r="B4" s="9"/>
      <c r="C4" s="10"/>
      <c r="D4" s="10"/>
      <c r="E4" s="11"/>
      <c r="F4" s="10"/>
      <c r="G4" s="10"/>
      <c r="H4" s="12" t="str">
        <f t="shared" si="0"/>
        <v/>
      </c>
    </row>
    <row r="5" spans="1:8" x14ac:dyDescent="0.2">
      <c r="A5" s="8">
        <v>4</v>
      </c>
      <c r="B5" s="9"/>
      <c r="C5" s="10"/>
      <c r="D5" s="10"/>
      <c r="E5" s="11"/>
      <c r="F5" s="10"/>
      <c r="G5" s="10"/>
      <c r="H5" s="12" t="str">
        <f t="shared" si="0"/>
        <v/>
      </c>
    </row>
    <row r="6" spans="1:8" x14ac:dyDescent="0.2">
      <c r="A6" s="8">
        <v>5</v>
      </c>
      <c r="B6" s="9"/>
      <c r="C6" s="10"/>
      <c r="D6" s="10"/>
      <c r="E6" s="11"/>
      <c r="F6" s="10"/>
      <c r="G6" s="10"/>
      <c r="H6" s="12" t="str">
        <f t="shared" si="0"/>
        <v/>
      </c>
    </row>
    <row r="7" spans="1:8" x14ac:dyDescent="0.2">
      <c r="A7" s="8">
        <v>6</v>
      </c>
      <c r="B7" s="9"/>
      <c r="C7" s="10"/>
      <c r="D7" s="10"/>
      <c r="E7" s="11"/>
      <c r="F7" s="10"/>
      <c r="G7" s="10"/>
      <c r="H7" s="12" t="str">
        <f t="shared" si="0"/>
        <v/>
      </c>
    </row>
    <row r="8" spans="1:8" x14ac:dyDescent="0.2">
      <c r="A8" s="8">
        <v>7</v>
      </c>
      <c r="B8" s="9"/>
      <c r="C8" s="10"/>
      <c r="D8" s="10"/>
      <c r="E8" s="11"/>
      <c r="F8" s="10"/>
      <c r="G8" s="10"/>
      <c r="H8" s="12" t="str">
        <f t="shared" si="0"/>
        <v/>
      </c>
    </row>
    <row r="9" spans="1:8" x14ac:dyDescent="0.2">
      <c r="A9" s="8">
        <v>8</v>
      </c>
      <c r="B9" s="9"/>
      <c r="C9" s="10"/>
      <c r="D9" s="10"/>
      <c r="E9" s="11"/>
      <c r="F9" s="10"/>
      <c r="G9" s="10"/>
      <c r="H9" s="12" t="str">
        <f t="shared" si="0"/>
        <v/>
      </c>
    </row>
    <row r="10" spans="1:8" x14ac:dyDescent="0.2">
      <c r="A10" s="8">
        <v>9</v>
      </c>
      <c r="B10" s="9"/>
      <c r="C10" s="10"/>
      <c r="D10" s="10"/>
      <c r="E10" s="11"/>
      <c r="F10" s="10"/>
      <c r="G10" s="10"/>
      <c r="H10" s="12" t="str">
        <f t="shared" si="0"/>
        <v/>
      </c>
    </row>
    <row r="11" spans="1:8" x14ac:dyDescent="0.2">
      <c r="A11" s="8">
        <v>10</v>
      </c>
      <c r="B11" s="9"/>
      <c r="C11" s="10"/>
      <c r="D11" s="10"/>
      <c r="E11" s="11"/>
      <c r="F11" s="10"/>
      <c r="G11" s="10"/>
      <c r="H11" s="12" t="str">
        <f t="shared" si="0"/>
        <v/>
      </c>
    </row>
    <row r="12" spans="1:8" x14ac:dyDescent="0.2">
      <c r="A12" s="8">
        <v>11</v>
      </c>
      <c r="B12" s="9"/>
      <c r="C12" s="10"/>
      <c r="D12" s="10"/>
      <c r="E12" s="11"/>
      <c r="F12" s="10"/>
      <c r="G12" s="10"/>
      <c r="H12" s="12" t="str">
        <f t="shared" si="0"/>
        <v/>
      </c>
    </row>
    <row r="13" spans="1:8" x14ac:dyDescent="0.2">
      <c r="A13" s="8">
        <v>12</v>
      </c>
      <c r="B13" s="9"/>
      <c r="C13" s="10"/>
      <c r="D13" s="10"/>
      <c r="E13" s="11"/>
      <c r="F13" s="10"/>
      <c r="G13" s="10"/>
      <c r="H13" s="12" t="str">
        <f t="shared" si="0"/>
        <v/>
      </c>
    </row>
    <row r="14" spans="1:8" x14ac:dyDescent="0.2">
      <c r="A14" s="8">
        <v>13</v>
      </c>
      <c r="B14" s="9"/>
      <c r="C14" s="10"/>
      <c r="D14" s="10"/>
      <c r="E14" s="11"/>
      <c r="F14" s="10"/>
      <c r="G14" s="10"/>
      <c r="H14" s="12" t="str">
        <f t="shared" si="0"/>
        <v/>
      </c>
    </row>
    <row r="15" spans="1:8" x14ac:dyDescent="0.2">
      <c r="A15" s="8">
        <v>14</v>
      </c>
      <c r="B15" s="9"/>
      <c r="C15" s="10"/>
      <c r="D15" s="10"/>
      <c r="E15" s="11"/>
      <c r="F15" s="10"/>
      <c r="G15" s="10"/>
      <c r="H15" s="12" t="str">
        <f t="shared" si="0"/>
        <v/>
      </c>
    </row>
    <row r="16" spans="1:8" x14ac:dyDescent="0.2">
      <c r="A16" s="8">
        <v>15</v>
      </c>
      <c r="B16" s="9"/>
      <c r="C16" s="10"/>
      <c r="D16" s="10"/>
      <c r="E16" s="11"/>
      <c r="F16" s="10"/>
      <c r="G16" s="10"/>
      <c r="H16" s="12" t="str">
        <f t="shared" si="0"/>
        <v/>
      </c>
    </row>
    <row r="17" spans="1:8" x14ac:dyDescent="0.2">
      <c r="A17" s="8">
        <v>16</v>
      </c>
      <c r="B17" s="9"/>
      <c r="C17" s="10"/>
      <c r="D17" s="10"/>
      <c r="E17" s="11"/>
      <c r="F17" s="10"/>
      <c r="G17" s="10"/>
      <c r="H17" s="12" t="str">
        <f t="shared" si="0"/>
        <v/>
      </c>
    </row>
    <row r="18" spans="1:8" x14ac:dyDescent="0.2">
      <c r="A18" s="8">
        <v>17</v>
      </c>
      <c r="B18" s="9"/>
      <c r="C18" s="10"/>
      <c r="D18" s="10"/>
      <c r="E18" s="11"/>
      <c r="F18" s="10"/>
      <c r="G18" s="10"/>
      <c r="H18" s="12" t="str">
        <f t="shared" si="0"/>
        <v/>
      </c>
    </row>
    <row r="19" spans="1:8" x14ac:dyDescent="0.2">
      <c r="A19" s="8">
        <v>18</v>
      </c>
      <c r="B19" s="9"/>
      <c r="C19" s="10"/>
      <c r="D19" s="10"/>
      <c r="E19" s="11"/>
      <c r="F19" s="10"/>
      <c r="G19" s="10"/>
      <c r="H19" s="12" t="str">
        <f t="shared" si="0"/>
        <v/>
      </c>
    </row>
    <row r="20" spans="1:8" x14ac:dyDescent="0.2">
      <c r="A20" s="8">
        <v>19</v>
      </c>
      <c r="B20" s="9"/>
      <c r="C20" s="10"/>
      <c r="D20" s="10"/>
      <c r="E20" s="11"/>
      <c r="F20" s="10"/>
      <c r="G20" s="10"/>
      <c r="H20" s="12" t="str">
        <f t="shared" si="0"/>
        <v/>
      </c>
    </row>
    <row r="21" spans="1:8" x14ac:dyDescent="0.2">
      <c r="A21" s="8">
        <v>20</v>
      </c>
      <c r="B21" s="9"/>
      <c r="C21" s="10"/>
      <c r="D21" s="10"/>
      <c r="E21" s="11"/>
      <c r="F21" s="10"/>
      <c r="G21" s="10"/>
      <c r="H21" s="12" t="str">
        <f t="shared" si="0"/>
        <v/>
      </c>
    </row>
    <row r="22" spans="1:8" x14ac:dyDescent="0.2">
      <c r="A22" s="8">
        <v>21</v>
      </c>
      <c r="B22" s="9"/>
      <c r="C22" s="10"/>
      <c r="D22" s="10"/>
      <c r="E22" s="11"/>
      <c r="F22" s="10"/>
      <c r="G22" s="10"/>
      <c r="H22" s="12" t="str">
        <f t="shared" si="0"/>
        <v/>
      </c>
    </row>
    <row r="23" spans="1:8" x14ac:dyDescent="0.2">
      <c r="A23" s="8">
        <v>22</v>
      </c>
      <c r="B23" s="9"/>
      <c r="C23" s="10"/>
      <c r="D23" s="10"/>
      <c r="E23" s="11"/>
      <c r="F23" s="10"/>
      <c r="G23" s="10"/>
      <c r="H23" s="12" t="str">
        <f t="shared" si="0"/>
        <v/>
      </c>
    </row>
    <row r="24" spans="1:8" x14ac:dyDescent="0.2">
      <c r="A24" s="8">
        <v>23</v>
      </c>
      <c r="B24" s="9"/>
      <c r="C24" s="10"/>
      <c r="D24" s="10"/>
      <c r="E24" s="11"/>
      <c r="F24" s="10"/>
      <c r="G24" s="10"/>
      <c r="H24" s="12" t="str">
        <f t="shared" si="0"/>
        <v/>
      </c>
    </row>
    <row r="25" spans="1:8" x14ac:dyDescent="0.2">
      <c r="A25" s="8">
        <v>24</v>
      </c>
      <c r="B25" s="9"/>
      <c r="C25" s="10"/>
      <c r="D25" s="10"/>
      <c r="E25" s="11"/>
      <c r="F25" s="10"/>
      <c r="G25" s="10"/>
      <c r="H25" s="12" t="str">
        <f t="shared" si="0"/>
        <v/>
      </c>
    </row>
    <row r="26" spans="1:8" x14ac:dyDescent="0.2">
      <c r="A26" s="8">
        <v>25</v>
      </c>
      <c r="B26" s="9"/>
      <c r="C26" s="10"/>
      <c r="D26" s="10"/>
      <c r="E26" s="11"/>
      <c r="F26" s="10"/>
      <c r="G26" s="10"/>
      <c r="H26" s="12" t="str">
        <f t="shared" si="0"/>
        <v/>
      </c>
    </row>
    <row r="27" spans="1:8" x14ac:dyDescent="0.2">
      <c r="A27" s="8">
        <v>26</v>
      </c>
      <c r="B27" s="9"/>
      <c r="C27" s="10"/>
      <c r="D27" s="10"/>
      <c r="E27" s="11"/>
      <c r="F27" s="10"/>
      <c r="G27" s="10"/>
      <c r="H27" s="12" t="str">
        <f t="shared" si="0"/>
        <v/>
      </c>
    </row>
    <row r="28" spans="1:8" x14ac:dyDescent="0.2">
      <c r="A28" s="8">
        <v>27</v>
      </c>
      <c r="B28" s="9"/>
      <c r="C28" s="10"/>
      <c r="D28" s="10"/>
      <c r="E28" s="11"/>
      <c r="F28" s="10"/>
      <c r="G28" s="10"/>
      <c r="H28" s="12" t="str">
        <f t="shared" si="0"/>
        <v/>
      </c>
    </row>
    <row r="29" spans="1:8" x14ac:dyDescent="0.2">
      <c r="A29" s="8">
        <v>28</v>
      </c>
      <c r="B29" s="9"/>
      <c r="C29" s="10"/>
      <c r="D29" s="10"/>
      <c r="E29" s="11"/>
      <c r="F29" s="10"/>
      <c r="G29" s="10"/>
      <c r="H29" s="12" t="str">
        <f t="shared" si="0"/>
        <v/>
      </c>
    </row>
    <row r="30" spans="1:8" x14ac:dyDescent="0.2">
      <c r="A30" s="8">
        <v>29</v>
      </c>
      <c r="B30" s="9"/>
      <c r="C30" s="10"/>
      <c r="D30" s="10"/>
      <c r="E30" s="11"/>
      <c r="F30" s="10"/>
      <c r="G30" s="10"/>
      <c r="H30" s="12" t="str">
        <f t="shared" si="0"/>
        <v/>
      </c>
    </row>
    <row r="31" spans="1:8" x14ac:dyDescent="0.2">
      <c r="A31" s="8">
        <v>30</v>
      </c>
      <c r="B31" s="9"/>
      <c r="C31" s="10"/>
      <c r="D31" s="10"/>
      <c r="E31" s="11"/>
      <c r="F31" s="10"/>
      <c r="G31" s="10"/>
      <c r="H31" s="12" t="str">
        <f t="shared" si="0"/>
        <v/>
      </c>
    </row>
    <row r="32" spans="1:8" x14ac:dyDescent="0.2">
      <c r="A32" s="8">
        <v>31</v>
      </c>
      <c r="B32" s="9"/>
      <c r="C32" s="10"/>
      <c r="D32" s="10"/>
      <c r="E32" s="11"/>
      <c r="F32" s="10"/>
      <c r="G32" s="10"/>
      <c r="H32" s="12" t="str">
        <f t="shared" si="0"/>
        <v/>
      </c>
    </row>
    <row r="33" spans="1:8" x14ac:dyDescent="0.2">
      <c r="A33" s="8">
        <v>32</v>
      </c>
      <c r="B33" s="9"/>
      <c r="C33" s="10"/>
      <c r="D33" s="10"/>
      <c r="E33" s="11"/>
      <c r="F33" s="10"/>
      <c r="G33" s="10"/>
      <c r="H33" s="12" t="str">
        <f t="shared" si="0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H33"/>
  <sheetViews>
    <sheetView workbookViewId="0">
      <selection activeCell="D2" sqref="D2:H33"/>
    </sheetView>
  </sheetViews>
  <sheetFormatPr defaultRowHeight="15" x14ac:dyDescent="0.2"/>
  <cols>
    <col min="1" max="1" width="3.359375" customWidth="1"/>
    <col min="2" max="3" width="26.09765625" customWidth="1"/>
    <col min="4" max="5" width="10.89453125" customWidth="1"/>
    <col min="6" max="6" width="10.625" style="17" bestFit="1" customWidth="1"/>
    <col min="7" max="7" width="10.76171875" bestFit="1" customWidth="1"/>
    <col min="8" max="8" width="12.9140625" bestFit="1" customWidth="1"/>
  </cols>
  <sheetData>
    <row r="1" spans="1:8" ht="54.75" x14ac:dyDescent="0.2">
      <c r="A1" s="25"/>
      <c r="B1" s="26" t="s">
        <v>26</v>
      </c>
      <c r="C1" s="26" t="s">
        <v>27</v>
      </c>
      <c r="D1" s="27" t="s">
        <v>62</v>
      </c>
      <c r="E1" s="27" t="s">
        <v>63</v>
      </c>
      <c r="F1" s="27" t="s">
        <v>64</v>
      </c>
      <c r="G1" s="27" t="s">
        <v>61</v>
      </c>
      <c r="H1" s="26" t="s">
        <v>32</v>
      </c>
    </row>
    <row r="2" spans="1:8" x14ac:dyDescent="0.2">
      <c r="A2" s="25">
        <v>1</v>
      </c>
      <c r="B2" s="25" t="str">
        <f>IF(OpstiPodaciUcenika!B2=0,"",OpstiPodaciUcenika!B2)</f>
        <v/>
      </c>
      <c r="C2" s="25" t="str">
        <f>IF(OpstiPodaciUcenika!C2=0,"",OpstiPodaciUcenika!C2)</f>
        <v/>
      </c>
      <c r="D2" s="18"/>
      <c r="E2" s="18"/>
      <c r="F2" s="16"/>
      <c r="G2" s="15"/>
      <c r="H2" s="15"/>
    </row>
    <row r="3" spans="1:8" x14ac:dyDescent="0.2">
      <c r="A3" s="25">
        <v>2</v>
      </c>
      <c r="B3" s="25" t="str">
        <f>IF(OpstiPodaciUcenika!B3=0,"",OpstiPodaciUcenika!B3)</f>
        <v/>
      </c>
      <c r="C3" s="25" t="str">
        <f>IF(OpstiPodaciUcenika!C3=0,"",OpstiPodaciUcenika!C3)</f>
        <v/>
      </c>
      <c r="D3" s="18"/>
      <c r="E3" s="18"/>
      <c r="F3" s="16"/>
      <c r="G3" s="15"/>
      <c r="H3" s="15"/>
    </row>
    <row r="4" spans="1:8" x14ac:dyDescent="0.2">
      <c r="A4" s="25">
        <v>3</v>
      </c>
      <c r="B4" s="25" t="str">
        <f>IF(OpstiPodaciUcenika!B4=0,"",OpstiPodaciUcenika!B4)</f>
        <v/>
      </c>
      <c r="C4" s="25" t="str">
        <f>IF(OpstiPodaciUcenika!C4=0,"",OpstiPodaciUcenika!C4)</f>
        <v/>
      </c>
      <c r="D4" s="18"/>
      <c r="E4" s="18"/>
      <c r="F4" s="16"/>
      <c r="G4" s="15"/>
      <c r="H4" s="15"/>
    </row>
    <row r="5" spans="1:8" x14ac:dyDescent="0.2">
      <c r="A5" s="25">
        <v>4</v>
      </c>
      <c r="B5" s="25" t="str">
        <f>IF(OpstiPodaciUcenika!B5=0,"",OpstiPodaciUcenika!B5)</f>
        <v/>
      </c>
      <c r="C5" s="25" t="str">
        <f>IF(OpstiPodaciUcenika!C5=0,"",OpstiPodaciUcenika!C5)</f>
        <v/>
      </c>
      <c r="D5" s="18"/>
      <c r="E5" s="18"/>
      <c r="F5" s="16"/>
      <c r="G5" s="15"/>
      <c r="H5" s="15"/>
    </row>
    <row r="6" spans="1:8" x14ac:dyDescent="0.2">
      <c r="A6" s="25">
        <v>5</v>
      </c>
      <c r="B6" s="25" t="str">
        <f>IF(OpstiPodaciUcenika!B6=0,"",OpstiPodaciUcenika!B6)</f>
        <v/>
      </c>
      <c r="C6" s="25" t="str">
        <f>IF(OpstiPodaciUcenika!C6=0,"",OpstiPodaciUcenika!C6)</f>
        <v/>
      </c>
      <c r="D6" s="18"/>
      <c r="E6" s="18"/>
      <c r="F6" s="16"/>
      <c r="G6" s="15"/>
      <c r="H6" s="15"/>
    </row>
    <row r="7" spans="1:8" x14ac:dyDescent="0.2">
      <c r="A7" s="25">
        <v>6</v>
      </c>
      <c r="B7" s="25" t="str">
        <f>IF(OpstiPodaciUcenika!B7=0,"",OpstiPodaciUcenika!B7)</f>
        <v/>
      </c>
      <c r="C7" s="25" t="str">
        <f>IF(OpstiPodaciUcenika!C7=0,"",OpstiPodaciUcenika!C7)</f>
        <v/>
      </c>
      <c r="D7" s="18"/>
      <c r="E7" s="18"/>
      <c r="F7" s="16"/>
      <c r="G7" s="15"/>
      <c r="H7" s="15"/>
    </row>
    <row r="8" spans="1:8" x14ac:dyDescent="0.2">
      <c r="A8" s="25">
        <v>7</v>
      </c>
      <c r="B8" s="25" t="str">
        <f>IF(OpstiPodaciUcenika!B8=0,"",OpstiPodaciUcenika!B8)</f>
        <v/>
      </c>
      <c r="C8" s="25" t="str">
        <f>IF(OpstiPodaciUcenika!C8=0,"",OpstiPodaciUcenika!C8)</f>
        <v/>
      </c>
      <c r="D8" s="18"/>
      <c r="E8" s="18"/>
      <c r="F8" s="16"/>
      <c r="G8" s="15"/>
      <c r="H8" s="15"/>
    </row>
    <row r="9" spans="1:8" x14ac:dyDescent="0.2">
      <c r="A9" s="25">
        <v>8</v>
      </c>
      <c r="B9" s="25" t="str">
        <f>IF(OpstiPodaciUcenika!B9=0,"",OpstiPodaciUcenika!B9)</f>
        <v/>
      </c>
      <c r="C9" s="25" t="str">
        <f>IF(OpstiPodaciUcenika!C9=0,"",OpstiPodaciUcenika!C9)</f>
        <v/>
      </c>
      <c r="D9" s="18"/>
      <c r="E9" s="18"/>
      <c r="F9" s="16"/>
      <c r="G9" s="15"/>
      <c r="H9" s="15"/>
    </row>
    <row r="10" spans="1:8" x14ac:dyDescent="0.2">
      <c r="A10" s="25">
        <v>9</v>
      </c>
      <c r="B10" s="25" t="str">
        <f>IF(OpstiPodaciUcenika!B10=0,"",OpstiPodaciUcenika!B10)</f>
        <v/>
      </c>
      <c r="C10" s="25" t="str">
        <f>IF(OpstiPodaciUcenika!C10=0,"",OpstiPodaciUcenika!C10)</f>
        <v/>
      </c>
      <c r="D10" s="18"/>
      <c r="E10" s="18"/>
      <c r="F10" s="16"/>
      <c r="G10" s="15"/>
      <c r="H10" s="15"/>
    </row>
    <row r="11" spans="1:8" x14ac:dyDescent="0.2">
      <c r="A11" s="25">
        <v>10</v>
      </c>
      <c r="B11" s="25" t="str">
        <f>IF(OpstiPodaciUcenika!B11=0,"",OpstiPodaciUcenika!B11)</f>
        <v/>
      </c>
      <c r="C11" s="25" t="str">
        <f>IF(OpstiPodaciUcenika!C11=0,"",OpstiPodaciUcenika!C11)</f>
        <v/>
      </c>
      <c r="D11" s="18"/>
      <c r="E11" s="18"/>
      <c r="F11" s="16"/>
      <c r="G11" s="15"/>
      <c r="H11" s="15"/>
    </row>
    <row r="12" spans="1:8" x14ac:dyDescent="0.2">
      <c r="A12" s="25">
        <v>11</v>
      </c>
      <c r="B12" s="25" t="str">
        <f>IF(OpstiPodaciUcenika!B12=0,"",OpstiPodaciUcenika!B12)</f>
        <v/>
      </c>
      <c r="C12" s="25" t="str">
        <f>IF(OpstiPodaciUcenika!C12=0,"",OpstiPodaciUcenika!C12)</f>
        <v/>
      </c>
      <c r="D12" s="18"/>
      <c r="E12" s="18"/>
      <c r="F12" s="16"/>
      <c r="G12" s="15"/>
      <c r="H12" s="15"/>
    </row>
    <row r="13" spans="1:8" x14ac:dyDescent="0.2">
      <c r="A13" s="25">
        <v>12</v>
      </c>
      <c r="B13" s="25" t="str">
        <f>IF(OpstiPodaciUcenika!B13=0,"",OpstiPodaciUcenika!B13)</f>
        <v/>
      </c>
      <c r="C13" s="25" t="str">
        <f>IF(OpstiPodaciUcenika!C13=0,"",OpstiPodaciUcenika!C13)</f>
        <v/>
      </c>
      <c r="D13" s="18"/>
      <c r="E13" s="18"/>
      <c r="F13" s="16"/>
      <c r="G13" s="15"/>
      <c r="H13" s="15"/>
    </row>
    <row r="14" spans="1:8" x14ac:dyDescent="0.2">
      <c r="A14" s="25">
        <v>13</v>
      </c>
      <c r="B14" s="25" t="str">
        <f>IF(OpstiPodaciUcenika!B14=0,"",OpstiPodaciUcenika!B14)</f>
        <v/>
      </c>
      <c r="C14" s="25" t="str">
        <f>IF(OpstiPodaciUcenika!C14=0,"",OpstiPodaciUcenika!C14)</f>
        <v/>
      </c>
      <c r="D14" s="18"/>
      <c r="E14" s="18"/>
      <c r="F14" s="16"/>
      <c r="G14" s="15"/>
      <c r="H14" s="15"/>
    </row>
    <row r="15" spans="1:8" x14ac:dyDescent="0.2">
      <c r="A15" s="25">
        <v>14</v>
      </c>
      <c r="B15" s="25" t="str">
        <f>IF(OpstiPodaciUcenika!B15=0,"",OpstiPodaciUcenika!B15)</f>
        <v/>
      </c>
      <c r="C15" s="25" t="str">
        <f>IF(OpstiPodaciUcenika!C15=0,"",OpstiPodaciUcenika!C15)</f>
        <v/>
      </c>
      <c r="D15" s="18"/>
      <c r="E15" s="18"/>
      <c r="F15" s="16"/>
      <c r="G15" s="15"/>
      <c r="H15" s="15"/>
    </row>
    <row r="16" spans="1:8" x14ac:dyDescent="0.2">
      <c r="A16" s="25">
        <v>15</v>
      </c>
      <c r="B16" s="25" t="str">
        <f>IF(OpstiPodaciUcenika!B16=0,"",OpstiPodaciUcenika!B16)</f>
        <v/>
      </c>
      <c r="C16" s="25" t="str">
        <f>IF(OpstiPodaciUcenika!C16=0,"",OpstiPodaciUcenika!C16)</f>
        <v/>
      </c>
      <c r="D16" s="18"/>
      <c r="E16" s="18"/>
      <c r="F16" s="16"/>
      <c r="G16" s="15"/>
      <c r="H16" s="15"/>
    </row>
    <row r="17" spans="1:8" x14ac:dyDescent="0.2">
      <c r="A17" s="25">
        <v>16</v>
      </c>
      <c r="B17" s="25" t="str">
        <f>IF(OpstiPodaciUcenika!B17=0,"",OpstiPodaciUcenika!B17)</f>
        <v/>
      </c>
      <c r="C17" s="25" t="str">
        <f>IF(OpstiPodaciUcenika!C17=0,"",OpstiPodaciUcenika!C17)</f>
        <v/>
      </c>
      <c r="D17" s="18"/>
      <c r="E17" s="18"/>
      <c r="F17" s="16"/>
      <c r="G17" s="15"/>
      <c r="H17" s="15"/>
    </row>
    <row r="18" spans="1:8" x14ac:dyDescent="0.2">
      <c r="A18" s="25">
        <v>17</v>
      </c>
      <c r="B18" s="25" t="str">
        <f>IF(OpstiPodaciUcenika!B18=0,"",OpstiPodaciUcenika!B18)</f>
        <v/>
      </c>
      <c r="C18" s="25" t="str">
        <f>IF(OpstiPodaciUcenika!C18=0,"",OpstiPodaciUcenika!C18)</f>
        <v/>
      </c>
      <c r="D18" s="18"/>
      <c r="E18" s="18"/>
      <c r="F18" s="16"/>
      <c r="G18" s="15"/>
      <c r="H18" s="15"/>
    </row>
    <row r="19" spans="1:8" x14ac:dyDescent="0.2">
      <c r="A19" s="25">
        <v>18</v>
      </c>
      <c r="B19" s="25" t="str">
        <f>IF(OpstiPodaciUcenika!B19=0,"",OpstiPodaciUcenika!B19)</f>
        <v/>
      </c>
      <c r="C19" s="25" t="str">
        <f>IF(OpstiPodaciUcenika!C19=0,"",OpstiPodaciUcenika!C19)</f>
        <v/>
      </c>
      <c r="D19" s="18"/>
      <c r="E19" s="18"/>
      <c r="F19" s="16"/>
      <c r="G19" s="15"/>
      <c r="H19" s="15"/>
    </row>
    <row r="20" spans="1:8" x14ac:dyDescent="0.2">
      <c r="A20" s="25">
        <v>19</v>
      </c>
      <c r="B20" s="25" t="str">
        <f>IF(OpstiPodaciUcenika!B20=0,"",OpstiPodaciUcenika!B20)</f>
        <v/>
      </c>
      <c r="C20" s="25" t="str">
        <f>IF(OpstiPodaciUcenika!C20=0,"",OpstiPodaciUcenika!C20)</f>
        <v/>
      </c>
      <c r="D20" s="18"/>
      <c r="E20" s="18"/>
      <c r="F20" s="16"/>
      <c r="G20" s="15"/>
      <c r="H20" s="15"/>
    </row>
    <row r="21" spans="1:8" x14ac:dyDescent="0.2">
      <c r="A21" s="25">
        <v>20</v>
      </c>
      <c r="B21" s="25" t="str">
        <f>IF(OpstiPodaciUcenika!B21=0,"",OpstiPodaciUcenika!B21)</f>
        <v/>
      </c>
      <c r="C21" s="25" t="str">
        <f>IF(OpstiPodaciUcenika!C21=0,"",OpstiPodaciUcenika!C21)</f>
        <v/>
      </c>
      <c r="D21" s="18"/>
      <c r="E21" s="18"/>
      <c r="F21" s="16"/>
      <c r="G21" s="15"/>
      <c r="H21" s="15"/>
    </row>
    <row r="22" spans="1:8" x14ac:dyDescent="0.2">
      <c r="A22" s="25">
        <v>21</v>
      </c>
      <c r="B22" s="25" t="str">
        <f>IF(OpstiPodaciUcenika!B22=0,"",OpstiPodaciUcenika!B22)</f>
        <v/>
      </c>
      <c r="C22" s="25" t="str">
        <f>IF(OpstiPodaciUcenika!C22=0,"",OpstiPodaciUcenika!C22)</f>
        <v/>
      </c>
      <c r="D22" s="18"/>
      <c r="E22" s="18"/>
      <c r="F22" s="16"/>
      <c r="G22" s="15"/>
      <c r="H22" s="15"/>
    </row>
    <row r="23" spans="1:8" x14ac:dyDescent="0.2">
      <c r="A23" s="25">
        <v>22</v>
      </c>
      <c r="B23" s="25" t="str">
        <f>IF(OpstiPodaciUcenika!B23=0,"",OpstiPodaciUcenika!B23)</f>
        <v/>
      </c>
      <c r="C23" s="25" t="str">
        <f>IF(OpstiPodaciUcenika!C23=0,"",OpstiPodaciUcenika!C23)</f>
        <v/>
      </c>
      <c r="D23" s="19"/>
      <c r="E23" s="19"/>
      <c r="F23" s="16"/>
      <c r="G23" s="15"/>
      <c r="H23" s="15"/>
    </row>
    <row r="24" spans="1:8" x14ac:dyDescent="0.2">
      <c r="A24" s="25">
        <v>23</v>
      </c>
      <c r="B24" s="25" t="str">
        <f>IF(OpstiPodaciUcenika!B24=0,"",OpstiPodaciUcenika!B24)</f>
        <v/>
      </c>
      <c r="C24" s="25" t="str">
        <f>IF(OpstiPodaciUcenika!C24=0,"",OpstiPodaciUcenika!C24)</f>
        <v/>
      </c>
      <c r="D24" s="19"/>
      <c r="E24" s="19"/>
      <c r="F24" s="16"/>
      <c r="G24" s="15"/>
      <c r="H24" s="15"/>
    </row>
    <row r="25" spans="1:8" x14ac:dyDescent="0.2">
      <c r="A25" s="25">
        <v>24</v>
      </c>
      <c r="B25" s="25" t="str">
        <f>IF(OpstiPodaciUcenika!B25=0,"",OpstiPodaciUcenika!B25)</f>
        <v/>
      </c>
      <c r="C25" s="25" t="str">
        <f>IF(OpstiPodaciUcenika!C25=0,"",OpstiPodaciUcenika!C25)</f>
        <v/>
      </c>
      <c r="D25" s="19"/>
      <c r="E25" s="19"/>
      <c r="F25" s="16"/>
      <c r="G25" s="15"/>
      <c r="H25" s="15"/>
    </row>
    <row r="26" spans="1:8" x14ac:dyDescent="0.2">
      <c r="A26" s="25">
        <v>25</v>
      </c>
      <c r="B26" s="25" t="str">
        <f>IF(OpstiPodaciUcenika!B26=0,"",OpstiPodaciUcenika!B26)</f>
        <v/>
      </c>
      <c r="C26" s="25" t="str">
        <f>IF(OpstiPodaciUcenika!C26=0,"",OpstiPodaciUcenika!C26)</f>
        <v/>
      </c>
      <c r="D26" s="19"/>
      <c r="E26" s="19"/>
      <c r="F26" s="16"/>
      <c r="G26" s="15"/>
      <c r="H26" s="15"/>
    </row>
    <row r="27" spans="1:8" x14ac:dyDescent="0.2">
      <c r="A27" s="25">
        <v>26</v>
      </c>
      <c r="B27" s="25" t="str">
        <f>IF(OpstiPodaciUcenika!B27=0,"",OpstiPodaciUcenika!B27)</f>
        <v/>
      </c>
      <c r="C27" s="25" t="str">
        <f>IF(OpstiPodaciUcenika!C27=0,"",OpstiPodaciUcenika!C27)</f>
        <v/>
      </c>
      <c r="D27" s="19"/>
      <c r="E27" s="19"/>
      <c r="F27" s="16"/>
      <c r="G27" s="15"/>
      <c r="H27" s="15"/>
    </row>
    <row r="28" spans="1:8" x14ac:dyDescent="0.2">
      <c r="A28" s="25">
        <v>27</v>
      </c>
      <c r="B28" s="25" t="str">
        <f>IF(OpstiPodaciUcenika!B28=0,"",OpstiPodaciUcenika!B28)</f>
        <v/>
      </c>
      <c r="C28" s="25" t="str">
        <f>IF(OpstiPodaciUcenika!C28=0,"",OpstiPodaciUcenika!C28)</f>
        <v/>
      </c>
      <c r="D28" s="19"/>
      <c r="E28" s="19"/>
      <c r="F28" s="16"/>
      <c r="G28" s="15"/>
      <c r="H28" s="15"/>
    </row>
    <row r="29" spans="1:8" x14ac:dyDescent="0.2">
      <c r="A29" s="25">
        <v>28</v>
      </c>
      <c r="B29" s="25" t="str">
        <f>IF(OpstiPodaciUcenika!B29=0,"",OpstiPodaciUcenika!B29)</f>
        <v/>
      </c>
      <c r="C29" s="25" t="str">
        <f>IF(OpstiPodaciUcenika!C29=0,"",OpstiPodaciUcenika!C29)</f>
        <v/>
      </c>
      <c r="D29" s="19"/>
      <c r="E29" s="19"/>
      <c r="F29" s="16"/>
      <c r="G29" s="15"/>
      <c r="H29" s="15"/>
    </row>
    <row r="30" spans="1:8" x14ac:dyDescent="0.2">
      <c r="A30" s="25">
        <v>29</v>
      </c>
      <c r="B30" s="25" t="str">
        <f>IF(OpstiPodaciUcenika!B30=0,"",OpstiPodaciUcenika!B30)</f>
        <v/>
      </c>
      <c r="C30" s="25" t="str">
        <f>IF(OpstiPodaciUcenika!C30=0,"",OpstiPodaciUcenika!C30)</f>
        <v/>
      </c>
      <c r="D30" s="19"/>
      <c r="E30" s="19"/>
      <c r="F30" s="16"/>
      <c r="G30" s="15"/>
      <c r="H30" s="15"/>
    </row>
    <row r="31" spans="1:8" x14ac:dyDescent="0.2">
      <c r="A31" s="25">
        <v>30</v>
      </c>
      <c r="B31" s="25" t="str">
        <f>IF(OpstiPodaciUcenika!B31=0,"",OpstiPodaciUcenika!B31)</f>
        <v/>
      </c>
      <c r="C31" s="25" t="str">
        <f>IF(OpstiPodaciUcenika!C31=0,"",OpstiPodaciUcenika!C31)</f>
        <v/>
      </c>
      <c r="D31" s="19"/>
      <c r="E31" s="19"/>
      <c r="F31" s="16"/>
      <c r="G31" s="15"/>
      <c r="H31" s="15"/>
    </row>
    <row r="32" spans="1:8" x14ac:dyDescent="0.2">
      <c r="A32" s="25">
        <v>31</v>
      </c>
      <c r="B32" s="25" t="str">
        <f>IF(OpstiPodaciUcenika!B32=0,"",OpstiPodaciUcenika!B32)</f>
        <v/>
      </c>
      <c r="C32" s="25" t="str">
        <f>IF(OpstiPodaciUcenika!C32=0,"",OpstiPodaciUcenika!C32)</f>
        <v/>
      </c>
      <c r="D32" s="19"/>
      <c r="E32" s="19"/>
      <c r="F32" s="16"/>
      <c r="G32" s="15"/>
      <c r="H32" s="15"/>
    </row>
    <row r="33" spans="1:8" x14ac:dyDescent="0.2">
      <c r="A33" s="25">
        <v>32</v>
      </c>
      <c r="B33" s="25" t="str">
        <f>IF(OpstiPodaciUcenika!B33=0,"",OpstiPodaciUcenika!B33)</f>
        <v/>
      </c>
      <c r="C33" s="25" t="str">
        <f>IF(OpstiPodaciUcenika!C33=0,"",OpstiPodaciUcenika!C33)</f>
        <v/>
      </c>
      <c r="D33" s="19"/>
      <c r="E33" s="19"/>
      <c r="F33" s="16"/>
      <c r="G33" s="15"/>
      <c r="H33" s="15"/>
    </row>
  </sheetData>
  <dataValidations count="1">
    <dataValidation type="list" allowBlank="1" showInputMessage="1" showErrorMessage="1" sqref="H2:H33" xr:uid="{00000000-0002-0000-0200-000000000000}">
      <formula1>ucpo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U37"/>
  <sheetViews>
    <sheetView workbookViewId="0">
      <selection activeCell="R38" sqref="R38"/>
    </sheetView>
  </sheetViews>
  <sheetFormatPr defaultRowHeight="15" x14ac:dyDescent="0.2"/>
  <cols>
    <col min="1" max="1" width="28.78515625" bestFit="1" customWidth="1"/>
    <col min="2" max="2" width="14.125" bestFit="1" customWidth="1"/>
    <col min="3" max="3" width="2.015625" style="14" bestFit="1" customWidth="1"/>
    <col min="4" max="17" width="2.015625" style="14" customWidth="1"/>
    <col min="18" max="18" width="10.76171875" bestFit="1" customWidth="1"/>
    <col min="19" max="19" width="9.68359375" bestFit="1" customWidth="1"/>
    <col min="20" max="20" width="9.55078125" bestFit="1" customWidth="1"/>
    <col min="21" max="26" width="2.41796875" style="14" bestFit="1" customWidth="1"/>
    <col min="27" max="28" width="2.41796875" style="14" customWidth="1"/>
    <col min="29" max="29" width="9.55078125" style="14" bestFit="1" customWidth="1"/>
    <col min="30" max="30" width="2.015625" style="21" bestFit="1" customWidth="1"/>
    <col min="31" max="31" width="9.55078125" style="14" bestFit="1" customWidth="1"/>
    <col min="32" max="32" width="2.015625" style="21" bestFit="1" customWidth="1"/>
    <col min="33" max="33" width="11.296875" bestFit="1" customWidth="1"/>
    <col min="34" max="34" width="4.5703125" bestFit="1" customWidth="1"/>
    <col min="35" max="40" width="2.41796875" bestFit="1" customWidth="1"/>
    <col min="41" max="41" width="2.95703125" bestFit="1" customWidth="1"/>
    <col min="42" max="43" width="4.9765625" style="14" bestFit="1" customWidth="1"/>
    <col min="44" max="44" width="9.14453125" style="14"/>
    <col min="45" max="45" width="10.89453125" customWidth="1"/>
    <col min="46" max="46" width="11.8359375" bestFit="1" customWidth="1"/>
  </cols>
  <sheetData>
    <row r="1" spans="1:47" x14ac:dyDescent="0.2">
      <c r="A1" t="str">
        <f>OpstiPodaciUcenika!B2&amp;" ( "&amp;OpstiPodaciUcenika!D2&amp;" ) "&amp;OpstiPodaciUcenika!C2</f>
        <v xml:space="preserve"> (  ) </v>
      </c>
      <c r="B1" s="13">
        <f>OpstiPodaciUcenika!E2</f>
        <v>0</v>
      </c>
      <c r="C1" s="14" t="str">
        <f>MID($B1,1,1)</f>
        <v>0</v>
      </c>
      <c r="D1" s="14" t="str">
        <f>MID($B1,2,1)</f>
        <v/>
      </c>
      <c r="E1" s="14" t="str">
        <f>MID($B1,3,1)</f>
        <v/>
      </c>
      <c r="F1" s="14" t="str">
        <f>MID($B1,4,1)</f>
        <v/>
      </c>
      <c r="G1" s="14" t="str">
        <f>MID($B1,5,1)</f>
        <v/>
      </c>
      <c r="H1" s="14" t="str">
        <f>MID($B1,6,1)</f>
        <v/>
      </c>
      <c r="I1" s="14" t="str">
        <f>MID($B1,7,1)</f>
        <v/>
      </c>
      <c r="J1" s="14" t="str">
        <f>MID($B1,8,1)</f>
        <v/>
      </c>
      <c r="K1" s="14" t="str">
        <f>MID($B1,9,1)</f>
        <v/>
      </c>
      <c r="L1" s="14" t="str">
        <f>MID($B1,10,1)</f>
        <v/>
      </c>
      <c r="M1" s="14" t="str">
        <f>MID($B1,11,1)</f>
        <v/>
      </c>
      <c r="N1" s="14" t="str">
        <f>MID($B1,12,1)</f>
        <v/>
      </c>
      <c r="O1" s="14" t="str">
        <f>MID($B1,13,1)</f>
        <v/>
      </c>
      <c r="P1" s="14" t="e">
        <f>IF(AU1,"",Reference!$B$1)</f>
        <v>#VALUE!</v>
      </c>
      <c r="Q1" s="14" t="e">
        <f>IF(AU1,Reference!$B$2,"")</f>
        <v>#VALUE!</v>
      </c>
      <c r="R1" s="14" t="str">
        <f t="shared" ref="R1:R31" si="0">LEFT(B1,2)&amp;"."&amp;MID(B1,3,2)&amp;"."&amp;"2"&amp;MID(B1,5,3)&amp;"."</f>
        <v>0..2.</v>
      </c>
      <c r="S1">
        <f>OpstiPodaciUcenika!F2</f>
        <v>0</v>
      </c>
      <c r="T1">
        <f>OpstiPodaciUcenika!G2</f>
        <v>0</v>
      </c>
      <c r="U1" s="14" t="str">
        <f>IF(PodaciDiploma!H2=Reference!$D$1,IF(AU1,"",Reference!$B$3),Reference!$B$3)</f>
        <v>---------------</v>
      </c>
      <c r="V1" s="14" t="str">
        <f>IF(PodaciDiploma!H2=Reference!$D$1,IF(AU1,Reference!$B$4,""),Reference!$B$4)</f>
        <v>---------------</v>
      </c>
      <c r="W1" s="14" t="str">
        <f>IF(PodaciDiploma!H2=Reference!$D$2,IF(AU1,"",Reference!$B$5),Reference!$B$5)</f>
        <v>---------------</v>
      </c>
      <c r="X1" s="14" t="str">
        <f>IF(PodaciDiploma!H2=Reference!$D$2,IF(AU1,Reference!$B$6,""),Reference!$B$6)</f>
        <v>---------------</v>
      </c>
      <c r="Y1" s="14" t="e">
        <f>IF(AU1,"",Reference!$B$7)</f>
        <v>#VALUE!</v>
      </c>
      <c r="Z1" s="14" t="e">
        <f>IF(AU1,Reference!$B$8,"")</f>
        <v>#VALUE!</v>
      </c>
      <c r="AA1" s="14" t="e">
        <f>IF(AU1,"",Reference!$B$9)</f>
        <v>#VALUE!</v>
      </c>
      <c r="AB1" s="14" t="e">
        <f>IF(AU1,Reference!$B$10,"")</f>
        <v>#VALUE!</v>
      </c>
      <c r="AC1" s="14" t="str">
        <f>IF(AD1=1,Reference!$E$1,IF(AD1=2,Reference!$E$2,IF(AD1=3,Reference!$E$3,IF(AD1=4,Reference!$E$4,IF(AD1=5,Reference!$E$5,"")))))</f>
        <v/>
      </c>
      <c r="AD1" s="21" t="str">
        <f>IF(PodaciDiploma!D2&lt;&gt;0,PodaciDiploma!D2,"")</f>
        <v/>
      </c>
      <c r="AE1" s="14" t="str">
        <f>IF(AF1=1,Reference!$E$1,IF(AF1=2,Reference!$E$2,IF(AF1=3,Reference!$E$3,IF(AF1=4,Reference!$E$4,IF(AF1=5,Reference!$E$5,"")))))</f>
        <v/>
      </c>
      <c r="AF1" s="21" t="str">
        <f>IF(PodaciDiploma!E2&lt;&gt;0,PodaciDiploma!E2,"")</f>
        <v/>
      </c>
      <c r="AG1" t="str">
        <f>IF(AH1&lt;&gt;"",IF(AH1&lt;4.5,IF(AH1&lt;3.5,IF(AH1&lt;2.5,Reference!$F$2,Reference!$F$3),Reference!$F$4),Reference!$F$5),"")</f>
        <v/>
      </c>
      <c r="AH1" s="20" t="str">
        <f>IFERROR((AD1+AF1+0)/2,"")</f>
        <v/>
      </c>
      <c r="AI1" s="20" t="e">
        <f t="shared" ref="AI1:AI31" si="1">P1</f>
        <v>#VALUE!</v>
      </c>
      <c r="AJ1" s="20" t="e">
        <f t="shared" ref="AJ1:AJ31" si="2">Q1</f>
        <v>#VALUE!</v>
      </c>
      <c r="AK1" s="20" t="e">
        <f t="shared" ref="AK1:AK31" si="3">P1</f>
        <v>#VALUE!</v>
      </c>
      <c r="AL1" s="20" t="e">
        <f t="shared" ref="AL1:AL31" si="4">Q1</f>
        <v>#VALUE!</v>
      </c>
      <c r="AM1" s="20" t="e">
        <f t="shared" ref="AM1:AM31" si="5">P1</f>
        <v>#VALUE!</v>
      </c>
      <c r="AN1" s="20" t="e">
        <f t="shared" ref="AN1:AN31" si="6">Q1</f>
        <v>#VALUE!</v>
      </c>
      <c r="AO1" s="22">
        <f>ROW()</f>
        <v>1</v>
      </c>
      <c r="AP1" s="14" t="str">
        <f>IF(PodaciDiploma!F2&lt;&gt;0,PodaciDiploma!F2,"")</f>
        <v/>
      </c>
      <c r="AQ1" s="14" t="str">
        <f>IF(PodaciDiploma!G2&lt;&gt;0,PodaciDiploma!G2,"")</f>
        <v/>
      </c>
      <c r="AR1" s="14" t="str">
        <f>Opstipodaci!$B$4</f>
        <v>Podgorici</v>
      </c>
      <c r="AS1" s="14">
        <f>Opstipodaci!$B$10</f>
        <v>0</v>
      </c>
      <c r="AT1" s="14" t="str">
        <f>Opstipodaci!$B$6</f>
        <v>Ersan Spahić</v>
      </c>
      <c r="AU1" t="e">
        <f>AND(MID(B1,10,3)+0&lt;500)</f>
        <v>#VALUE!</v>
      </c>
    </row>
    <row r="2" spans="1:47" x14ac:dyDescent="0.2">
      <c r="A2" t="str">
        <f>OpstiPodaciUcenika!B3&amp;" ( "&amp;OpstiPodaciUcenika!D3&amp;" ) "&amp;OpstiPodaciUcenika!C3</f>
        <v xml:space="preserve"> (  ) </v>
      </c>
      <c r="B2" s="13">
        <f>OpstiPodaciUcenika!E3</f>
        <v>0</v>
      </c>
      <c r="C2" s="14" t="str">
        <f t="shared" ref="C2:C31" si="7">MID($B2,1,1)</f>
        <v>0</v>
      </c>
      <c r="D2" s="14" t="str">
        <f t="shared" ref="D2:D31" si="8">MID($B2,2,1)</f>
        <v/>
      </c>
      <c r="E2" s="14" t="str">
        <f t="shared" ref="E2:E31" si="9">MID($B2,3,1)</f>
        <v/>
      </c>
      <c r="F2" s="14" t="str">
        <f t="shared" ref="F2:F31" si="10">MID($B2,4,1)</f>
        <v/>
      </c>
      <c r="G2" s="14" t="str">
        <f t="shared" ref="G2:G31" si="11">MID($B2,5,1)</f>
        <v/>
      </c>
      <c r="H2" s="14" t="str">
        <f t="shared" ref="H2:H31" si="12">MID($B2,6,1)</f>
        <v/>
      </c>
      <c r="I2" s="14" t="str">
        <f t="shared" ref="I2:I31" si="13">MID($B2,7,1)</f>
        <v/>
      </c>
      <c r="J2" s="14" t="str">
        <f t="shared" ref="J2:J31" si="14">MID($B2,8,1)</f>
        <v/>
      </c>
      <c r="K2" s="14" t="str">
        <f t="shared" ref="K2:K31" si="15">MID($B2,9,1)</f>
        <v/>
      </c>
      <c r="L2" s="14" t="str">
        <f t="shared" ref="L2:L31" si="16">MID($B2,10,1)</f>
        <v/>
      </c>
      <c r="M2" s="14" t="str">
        <f t="shared" ref="M2:M31" si="17">MID($B2,11,1)</f>
        <v/>
      </c>
      <c r="N2" s="14" t="str">
        <f t="shared" ref="N2:N31" si="18">MID($B2,12,1)</f>
        <v/>
      </c>
      <c r="O2" s="14" t="str">
        <f t="shared" ref="O2:O31" si="19">MID($B2,13,1)</f>
        <v/>
      </c>
      <c r="P2" s="14" t="e">
        <f>IF(AU2,"",Reference!$B$1)</f>
        <v>#VALUE!</v>
      </c>
      <c r="Q2" s="14" t="e">
        <f>IF(AU2,Reference!$B$2,"")</f>
        <v>#VALUE!</v>
      </c>
      <c r="R2" s="14" t="str">
        <f t="shared" si="0"/>
        <v>0..2.</v>
      </c>
      <c r="S2">
        <f>OpstiPodaciUcenika!F3</f>
        <v>0</v>
      </c>
      <c r="T2">
        <f>OpstiPodaciUcenika!G3</f>
        <v>0</v>
      </c>
      <c r="U2" s="14" t="str">
        <f>IF(PodaciDiploma!H3=Reference!$D$1,IF(AU2,"",Reference!$B$3),Reference!$B$3)</f>
        <v>---------------</v>
      </c>
      <c r="V2" s="14" t="str">
        <f>IF(PodaciDiploma!H3=Reference!$D$1,IF(AU2,Reference!$B$4,""),Reference!$B$4)</f>
        <v>---------------</v>
      </c>
      <c r="W2" s="14" t="str">
        <f>IF(PodaciDiploma!H3=Reference!$D$2,IF(AU2,"",Reference!$B$5),Reference!$B$5)</f>
        <v>---------------</v>
      </c>
      <c r="X2" s="14" t="str">
        <f>IF(PodaciDiploma!H3=Reference!$D$2,IF(AU2,Reference!$B$6,""),Reference!$B$6)</f>
        <v>---------------</v>
      </c>
      <c r="Y2" s="14" t="e">
        <f>IF(AU2,"",Reference!$B$7)</f>
        <v>#VALUE!</v>
      </c>
      <c r="Z2" s="14" t="e">
        <f>IF(AU2,Reference!$B$8,"")</f>
        <v>#VALUE!</v>
      </c>
      <c r="AA2" s="14" t="e">
        <f>IF(AU2,"",Reference!$B$9)</f>
        <v>#VALUE!</v>
      </c>
      <c r="AB2" s="14" t="e">
        <f>IF(AU2,Reference!$B$10,"")</f>
        <v>#VALUE!</v>
      </c>
      <c r="AC2" s="14" t="str">
        <f>IF(AD2=1,Reference!$E$1,IF(AD2=2,Reference!$E$2,IF(AD2=3,Reference!$E$3,IF(AD2=4,Reference!$E$4,IF(AD2=5,Reference!$E$5,"")))))</f>
        <v/>
      </c>
      <c r="AD2" s="21" t="str">
        <f>IF(PodaciDiploma!D3&lt;&gt;0,PodaciDiploma!D3,"")</f>
        <v/>
      </c>
      <c r="AE2" s="14" t="str">
        <f>IF(AF2=1,Reference!$E$1,IF(AF2=2,Reference!$E$2,IF(AF2=3,Reference!$E$3,IF(AF2=4,Reference!$E$4,IF(AF2=5,Reference!$E$5,"")))))</f>
        <v/>
      </c>
      <c r="AF2" s="21" t="str">
        <f>IF(PodaciDiploma!E3&lt;&gt;0,PodaciDiploma!E3,"")</f>
        <v/>
      </c>
      <c r="AG2" t="str">
        <f>IF(AH2&lt;&gt;"",IF(AH2&lt;4.5,IF(AH2&lt;3.5,IF(AH2&lt;2.5,Reference!$F$2,Reference!$F$3),Reference!$F$4),Reference!$F$5),"")</f>
        <v/>
      </c>
      <c r="AH2" s="20" t="str">
        <f t="shared" ref="AH2:AH31" si="20">IFERROR((AD2+AF2+0)/2,"")</f>
        <v/>
      </c>
      <c r="AI2" s="20" t="e">
        <f t="shared" si="1"/>
        <v>#VALUE!</v>
      </c>
      <c r="AJ2" s="20" t="e">
        <f t="shared" si="2"/>
        <v>#VALUE!</v>
      </c>
      <c r="AK2" s="20" t="e">
        <f t="shared" si="3"/>
        <v>#VALUE!</v>
      </c>
      <c r="AL2" s="20" t="e">
        <f t="shared" si="4"/>
        <v>#VALUE!</v>
      </c>
      <c r="AM2" s="20" t="e">
        <f t="shared" si="5"/>
        <v>#VALUE!</v>
      </c>
      <c r="AN2" s="20" t="e">
        <f t="shared" si="6"/>
        <v>#VALUE!</v>
      </c>
      <c r="AO2" s="22">
        <f>ROW()</f>
        <v>2</v>
      </c>
      <c r="AP2" s="14" t="str">
        <f>IF(PodaciDiploma!F3&lt;&gt;0,PodaciDiploma!F3,"")</f>
        <v/>
      </c>
      <c r="AQ2" s="14" t="str">
        <f>IF(PodaciDiploma!G3&lt;&gt;0,PodaciDiploma!G3,"")</f>
        <v/>
      </c>
      <c r="AR2" s="14" t="str">
        <f>Opstipodaci!$B$4</f>
        <v>Podgorici</v>
      </c>
      <c r="AS2" s="14">
        <f>Opstipodaci!$B$10</f>
        <v>0</v>
      </c>
      <c r="AT2" s="14" t="str">
        <f>Opstipodaci!$B$6</f>
        <v>Ersan Spahić</v>
      </c>
      <c r="AU2" t="e">
        <f t="shared" ref="AU2:AU31" si="21">AND(MID(B2,10,3)+0&lt;500)</f>
        <v>#VALUE!</v>
      </c>
    </row>
    <row r="3" spans="1:47" x14ac:dyDescent="0.2">
      <c r="A3" t="str">
        <f>OpstiPodaciUcenika!B4&amp;" ( "&amp;OpstiPodaciUcenika!D4&amp;" ) "&amp;OpstiPodaciUcenika!C4</f>
        <v xml:space="preserve"> (  ) </v>
      </c>
      <c r="B3" s="13">
        <f>OpstiPodaciUcenika!E4</f>
        <v>0</v>
      </c>
      <c r="C3" s="14" t="str">
        <f t="shared" si="7"/>
        <v>0</v>
      </c>
      <c r="D3" s="14" t="str">
        <f t="shared" si="8"/>
        <v/>
      </c>
      <c r="E3" s="14" t="str">
        <f t="shared" si="9"/>
        <v/>
      </c>
      <c r="F3" s="14" t="str">
        <f t="shared" si="10"/>
        <v/>
      </c>
      <c r="G3" s="14" t="str">
        <f t="shared" si="11"/>
        <v/>
      </c>
      <c r="H3" s="14" t="str">
        <f t="shared" si="12"/>
        <v/>
      </c>
      <c r="I3" s="14" t="str">
        <f t="shared" si="13"/>
        <v/>
      </c>
      <c r="J3" s="14" t="str">
        <f t="shared" si="14"/>
        <v/>
      </c>
      <c r="K3" s="14" t="str">
        <f t="shared" si="15"/>
        <v/>
      </c>
      <c r="L3" s="14" t="str">
        <f t="shared" si="16"/>
        <v/>
      </c>
      <c r="M3" s="14" t="str">
        <f t="shared" si="17"/>
        <v/>
      </c>
      <c r="N3" s="14" t="str">
        <f t="shared" si="18"/>
        <v/>
      </c>
      <c r="O3" s="14" t="str">
        <f t="shared" si="19"/>
        <v/>
      </c>
      <c r="P3" s="14" t="e">
        <f>IF(AU3,"",Reference!$B$1)</f>
        <v>#VALUE!</v>
      </c>
      <c r="Q3" s="14" t="e">
        <f>IF(AU3,Reference!$B$2,"")</f>
        <v>#VALUE!</v>
      </c>
      <c r="R3" s="14" t="str">
        <f t="shared" si="0"/>
        <v>0..2.</v>
      </c>
      <c r="S3">
        <f>OpstiPodaciUcenika!F4</f>
        <v>0</v>
      </c>
      <c r="T3">
        <f>OpstiPodaciUcenika!G4</f>
        <v>0</v>
      </c>
      <c r="U3" s="14" t="str">
        <f>IF(PodaciDiploma!H4=Reference!$D$1,IF(AU3,"",Reference!$B$3),Reference!$B$3)</f>
        <v>---------------</v>
      </c>
      <c r="V3" s="14" t="str">
        <f>IF(PodaciDiploma!H4=Reference!$D$1,IF(AU3,Reference!$B$4,""),Reference!$B$4)</f>
        <v>---------------</v>
      </c>
      <c r="W3" s="14" t="str">
        <f>IF(PodaciDiploma!H4=Reference!$D$2,IF(AU3,"",Reference!$B$5),Reference!$B$5)</f>
        <v>---------------</v>
      </c>
      <c r="X3" s="14" t="str">
        <f>IF(PodaciDiploma!H4=Reference!$D$2,IF(AU3,Reference!$B$6,""),Reference!$B$6)</f>
        <v>---------------</v>
      </c>
      <c r="Y3" s="14" t="e">
        <f>IF(AU3,"",Reference!$B$7)</f>
        <v>#VALUE!</v>
      </c>
      <c r="Z3" s="14" t="e">
        <f>IF(AU3,Reference!$B$8,"")</f>
        <v>#VALUE!</v>
      </c>
      <c r="AA3" s="14" t="e">
        <f>IF(AU3,"",Reference!$B$9)</f>
        <v>#VALUE!</v>
      </c>
      <c r="AB3" s="14" t="e">
        <f>IF(AU3,Reference!$B$10,"")</f>
        <v>#VALUE!</v>
      </c>
      <c r="AC3" s="14" t="str">
        <f>IF(AD3=1,Reference!$E$1,IF(AD3=2,Reference!$E$2,IF(AD3=3,Reference!$E$3,IF(AD3=4,Reference!$E$4,IF(AD3=5,Reference!$E$5,"")))))</f>
        <v/>
      </c>
      <c r="AD3" s="21" t="str">
        <f>IF(PodaciDiploma!D4&lt;&gt;0,PodaciDiploma!D4,"")</f>
        <v/>
      </c>
      <c r="AE3" s="14" t="str">
        <f>IF(AF3=1,Reference!$E$1,IF(AF3=2,Reference!$E$2,IF(AF3=3,Reference!$E$3,IF(AF3=4,Reference!$E$4,IF(AF3=5,Reference!$E$5,"")))))</f>
        <v/>
      </c>
      <c r="AF3" s="21" t="str">
        <f>IF(PodaciDiploma!E4&lt;&gt;0,PodaciDiploma!E4,"")</f>
        <v/>
      </c>
      <c r="AG3" t="str">
        <f>IF(AH3&lt;&gt;"",IF(AH3&lt;4.5,IF(AH3&lt;3.5,IF(AH3&lt;2.5,Reference!$F$2,Reference!$F$3),Reference!$F$4),Reference!$F$5),"")</f>
        <v/>
      </c>
      <c r="AH3" s="20" t="str">
        <f t="shared" si="20"/>
        <v/>
      </c>
      <c r="AI3" s="20" t="e">
        <f t="shared" si="1"/>
        <v>#VALUE!</v>
      </c>
      <c r="AJ3" s="20" t="e">
        <f t="shared" si="2"/>
        <v>#VALUE!</v>
      </c>
      <c r="AK3" s="20" t="e">
        <f t="shared" si="3"/>
        <v>#VALUE!</v>
      </c>
      <c r="AL3" s="20" t="e">
        <f t="shared" si="4"/>
        <v>#VALUE!</v>
      </c>
      <c r="AM3" s="20" t="e">
        <f t="shared" si="5"/>
        <v>#VALUE!</v>
      </c>
      <c r="AN3" s="20" t="e">
        <f t="shared" si="6"/>
        <v>#VALUE!</v>
      </c>
      <c r="AO3" s="22">
        <f>ROW()</f>
        <v>3</v>
      </c>
      <c r="AP3" s="14" t="str">
        <f>IF(PodaciDiploma!F4&lt;&gt;0,PodaciDiploma!F4,"")</f>
        <v/>
      </c>
      <c r="AQ3" s="14" t="str">
        <f>IF(PodaciDiploma!G4&lt;&gt;0,PodaciDiploma!G4,"")</f>
        <v/>
      </c>
      <c r="AR3" s="14" t="str">
        <f>Opstipodaci!$B$4</f>
        <v>Podgorici</v>
      </c>
      <c r="AS3" s="14">
        <f>Opstipodaci!$B$10</f>
        <v>0</v>
      </c>
      <c r="AT3" s="14" t="str">
        <f>Opstipodaci!$B$6</f>
        <v>Ersan Spahić</v>
      </c>
      <c r="AU3" t="e">
        <f t="shared" si="21"/>
        <v>#VALUE!</v>
      </c>
    </row>
    <row r="4" spans="1:47" x14ac:dyDescent="0.2">
      <c r="A4" t="str">
        <f>OpstiPodaciUcenika!B5&amp;" ( "&amp;OpstiPodaciUcenika!D5&amp;" ) "&amp;OpstiPodaciUcenika!C5</f>
        <v xml:space="preserve"> (  ) </v>
      </c>
      <c r="B4" s="13">
        <f>OpstiPodaciUcenika!E5</f>
        <v>0</v>
      </c>
      <c r="C4" s="14" t="str">
        <f t="shared" si="7"/>
        <v>0</v>
      </c>
      <c r="D4" s="14" t="str">
        <f t="shared" si="8"/>
        <v/>
      </c>
      <c r="E4" s="14" t="str">
        <f t="shared" si="9"/>
        <v/>
      </c>
      <c r="F4" s="14" t="str">
        <f t="shared" si="10"/>
        <v/>
      </c>
      <c r="G4" s="14" t="str">
        <f t="shared" si="11"/>
        <v/>
      </c>
      <c r="H4" s="14" t="str">
        <f t="shared" si="12"/>
        <v/>
      </c>
      <c r="I4" s="14" t="str">
        <f t="shared" si="13"/>
        <v/>
      </c>
      <c r="J4" s="14" t="str">
        <f t="shared" si="14"/>
        <v/>
      </c>
      <c r="K4" s="14" t="str">
        <f t="shared" si="15"/>
        <v/>
      </c>
      <c r="L4" s="14" t="str">
        <f t="shared" si="16"/>
        <v/>
      </c>
      <c r="M4" s="14" t="str">
        <f t="shared" si="17"/>
        <v/>
      </c>
      <c r="N4" s="14" t="str">
        <f t="shared" si="18"/>
        <v/>
      </c>
      <c r="O4" s="14" t="str">
        <f t="shared" si="19"/>
        <v/>
      </c>
      <c r="P4" s="14" t="e">
        <f>IF(AU4,"",Reference!$B$1)</f>
        <v>#VALUE!</v>
      </c>
      <c r="Q4" s="14" t="e">
        <f>IF(AU4,Reference!$B$2,"")</f>
        <v>#VALUE!</v>
      </c>
      <c r="R4" s="14" t="str">
        <f t="shared" si="0"/>
        <v>0..2.</v>
      </c>
      <c r="S4">
        <f>OpstiPodaciUcenika!F5</f>
        <v>0</v>
      </c>
      <c r="T4">
        <f>OpstiPodaciUcenika!G5</f>
        <v>0</v>
      </c>
      <c r="U4" s="14" t="str">
        <f>IF(PodaciDiploma!H5=Reference!$D$1,IF(AU4,"",Reference!$B$3),Reference!$B$3)</f>
        <v>---------------</v>
      </c>
      <c r="V4" s="14" t="str">
        <f>IF(PodaciDiploma!H5=Reference!$D$1,IF(AU4,Reference!$B$4,""),Reference!$B$4)</f>
        <v>---------------</v>
      </c>
      <c r="W4" s="14" t="str">
        <f>IF(PodaciDiploma!H5=Reference!$D$2,IF(AU4,"",Reference!$B$5),Reference!$B$5)</f>
        <v>---------------</v>
      </c>
      <c r="X4" s="14" t="str">
        <f>IF(PodaciDiploma!H5=Reference!$D$2,IF(AU4,Reference!$B$6,""),Reference!$B$6)</f>
        <v>---------------</v>
      </c>
      <c r="Y4" s="14" t="e">
        <f>IF(AU4,"",Reference!$B$7)</f>
        <v>#VALUE!</v>
      </c>
      <c r="Z4" s="14" t="e">
        <f>IF(AU4,Reference!$B$8,"")</f>
        <v>#VALUE!</v>
      </c>
      <c r="AA4" s="14" t="e">
        <f>IF(AU4,"",Reference!$B$9)</f>
        <v>#VALUE!</v>
      </c>
      <c r="AB4" s="14" t="e">
        <f>IF(AU4,Reference!$B$10,"")</f>
        <v>#VALUE!</v>
      </c>
      <c r="AC4" s="14" t="str">
        <f>IF(AD4=1,Reference!$E$1,IF(AD4=2,Reference!$E$2,IF(AD4=3,Reference!$E$3,IF(AD4=4,Reference!$E$4,IF(AD4=5,Reference!$E$5,"")))))</f>
        <v/>
      </c>
      <c r="AD4" s="21" t="str">
        <f>IF(PodaciDiploma!D5&lt;&gt;0,PodaciDiploma!D5,"")</f>
        <v/>
      </c>
      <c r="AE4" s="14" t="str">
        <f>IF(AF4=1,Reference!$E$1,IF(AF4=2,Reference!$E$2,IF(AF4=3,Reference!$E$3,IF(AF4=4,Reference!$E$4,IF(AF4=5,Reference!$E$5,"")))))</f>
        <v/>
      </c>
      <c r="AF4" s="21" t="str">
        <f>IF(PodaciDiploma!E5&lt;&gt;0,PodaciDiploma!E5,"")</f>
        <v/>
      </c>
      <c r="AG4" t="str">
        <f>IF(AH4&lt;&gt;"",IF(AH4&lt;4.5,IF(AH4&lt;3.5,IF(AH4&lt;2.5,Reference!$F$2,Reference!$F$3),Reference!$F$4),Reference!$F$5),"")</f>
        <v/>
      </c>
      <c r="AH4" s="20" t="str">
        <f t="shared" si="20"/>
        <v/>
      </c>
      <c r="AI4" s="20" t="e">
        <f t="shared" si="1"/>
        <v>#VALUE!</v>
      </c>
      <c r="AJ4" s="20" t="e">
        <f t="shared" si="2"/>
        <v>#VALUE!</v>
      </c>
      <c r="AK4" s="20" t="e">
        <f t="shared" si="3"/>
        <v>#VALUE!</v>
      </c>
      <c r="AL4" s="20" t="e">
        <f t="shared" si="4"/>
        <v>#VALUE!</v>
      </c>
      <c r="AM4" s="20" t="e">
        <f t="shared" si="5"/>
        <v>#VALUE!</v>
      </c>
      <c r="AN4" s="20" t="e">
        <f t="shared" si="6"/>
        <v>#VALUE!</v>
      </c>
      <c r="AO4" s="22">
        <f>ROW()</f>
        <v>4</v>
      </c>
      <c r="AP4" s="14" t="str">
        <f>IF(PodaciDiploma!F5&lt;&gt;0,PodaciDiploma!F5,"")</f>
        <v/>
      </c>
      <c r="AQ4" s="14" t="str">
        <f>IF(PodaciDiploma!G5&lt;&gt;0,PodaciDiploma!G5,"")</f>
        <v/>
      </c>
      <c r="AR4" s="14" t="str">
        <f>Opstipodaci!$B$4</f>
        <v>Podgorici</v>
      </c>
      <c r="AS4" s="14">
        <f>Opstipodaci!$B$10</f>
        <v>0</v>
      </c>
      <c r="AT4" s="14" t="str">
        <f>Opstipodaci!$B$6</f>
        <v>Ersan Spahić</v>
      </c>
      <c r="AU4" t="e">
        <f t="shared" si="21"/>
        <v>#VALUE!</v>
      </c>
    </row>
    <row r="5" spans="1:47" x14ac:dyDescent="0.2">
      <c r="A5" t="str">
        <f>OpstiPodaciUcenika!B6&amp;" ( "&amp;OpstiPodaciUcenika!D6&amp;" ) "&amp;OpstiPodaciUcenika!C6</f>
        <v xml:space="preserve"> (  ) </v>
      </c>
      <c r="B5" s="13">
        <f>OpstiPodaciUcenika!E6</f>
        <v>0</v>
      </c>
      <c r="C5" s="14" t="str">
        <f t="shared" si="7"/>
        <v>0</v>
      </c>
      <c r="D5" s="14" t="str">
        <f t="shared" si="8"/>
        <v/>
      </c>
      <c r="E5" s="14" t="str">
        <f t="shared" si="9"/>
        <v/>
      </c>
      <c r="F5" s="14" t="str">
        <f t="shared" si="10"/>
        <v/>
      </c>
      <c r="G5" s="14" t="str">
        <f t="shared" si="11"/>
        <v/>
      </c>
      <c r="H5" s="14" t="str">
        <f t="shared" si="12"/>
        <v/>
      </c>
      <c r="I5" s="14" t="str">
        <f t="shared" si="13"/>
        <v/>
      </c>
      <c r="J5" s="14" t="str">
        <f t="shared" si="14"/>
        <v/>
      </c>
      <c r="K5" s="14" t="str">
        <f t="shared" si="15"/>
        <v/>
      </c>
      <c r="L5" s="14" t="str">
        <f t="shared" si="16"/>
        <v/>
      </c>
      <c r="M5" s="14" t="str">
        <f t="shared" si="17"/>
        <v/>
      </c>
      <c r="N5" s="14" t="str">
        <f t="shared" si="18"/>
        <v/>
      </c>
      <c r="O5" s="14" t="str">
        <f t="shared" si="19"/>
        <v/>
      </c>
      <c r="P5" s="14" t="e">
        <f>IF(AU5,"",Reference!$B$1)</f>
        <v>#VALUE!</v>
      </c>
      <c r="Q5" s="14" t="e">
        <f>IF(AU5,Reference!$B$2,"")</f>
        <v>#VALUE!</v>
      </c>
      <c r="R5" s="14" t="str">
        <f t="shared" si="0"/>
        <v>0..2.</v>
      </c>
      <c r="S5">
        <f>OpstiPodaciUcenika!F6</f>
        <v>0</v>
      </c>
      <c r="T5">
        <f>OpstiPodaciUcenika!G6</f>
        <v>0</v>
      </c>
      <c r="U5" s="14" t="str">
        <f>IF(PodaciDiploma!H6=Reference!$D$1,IF(AU5,"",Reference!$B$3),Reference!$B$3)</f>
        <v>---------------</v>
      </c>
      <c r="V5" s="14" t="str">
        <f>IF(PodaciDiploma!H6=Reference!$D$1,IF(AU5,Reference!$B$4,""),Reference!$B$4)</f>
        <v>---------------</v>
      </c>
      <c r="W5" s="14" t="str">
        <f>IF(PodaciDiploma!H6=Reference!$D$2,IF(AU5,"",Reference!$B$5),Reference!$B$5)</f>
        <v>---------------</v>
      </c>
      <c r="X5" s="14" t="str">
        <f>IF(PodaciDiploma!H6=Reference!$D$2,IF(AU5,Reference!$B$6,""),Reference!$B$6)</f>
        <v>---------------</v>
      </c>
      <c r="Y5" s="14" t="e">
        <f>IF(AU5,"",Reference!$B$7)</f>
        <v>#VALUE!</v>
      </c>
      <c r="Z5" s="14" t="e">
        <f>IF(AU5,Reference!$B$8,"")</f>
        <v>#VALUE!</v>
      </c>
      <c r="AA5" s="14" t="e">
        <f>IF(AU5,"",Reference!$B$9)</f>
        <v>#VALUE!</v>
      </c>
      <c r="AB5" s="14" t="e">
        <f>IF(AU5,Reference!$B$10,"")</f>
        <v>#VALUE!</v>
      </c>
      <c r="AC5" s="14" t="str">
        <f>IF(AD5=1,Reference!$E$1,IF(AD5=2,Reference!$E$2,IF(AD5=3,Reference!$E$3,IF(AD5=4,Reference!$E$4,IF(AD5=5,Reference!$E$5,"")))))</f>
        <v/>
      </c>
      <c r="AD5" s="21" t="str">
        <f>IF(PodaciDiploma!D6&lt;&gt;0,PodaciDiploma!D6,"")</f>
        <v/>
      </c>
      <c r="AE5" s="14" t="str">
        <f>IF(AF5=1,Reference!$E$1,IF(AF5=2,Reference!$E$2,IF(AF5=3,Reference!$E$3,IF(AF5=4,Reference!$E$4,IF(AF5=5,Reference!$E$5,"")))))</f>
        <v/>
      </c>
      <c r="AF5" s="21" t="str">
        <f>IF(PodaciDiploma!E6&lt;&gt;0,PodaciDiploma!E6,"")</f>
        <v/>
      </c>
      <c r="AG5" t="str">
        <f>IF(AH5&lt;&gt;"",IF(AH5&lt;4.5,IF(AH5&lt;3.5,IF(AH5&lt;2.5,Reference!$F$2,Reference!$F$3),Reference!$F$4),Reference!$F$5),"")</f>
        <v/>
      </c>
      <c r="AH5" s="20" t="str">
        <f t="shared" si="20"/>
        <v/>
      </c>
      <c r="AI5" s="20" t="e">
        <f t="shared" si="1"/>
        <v>#VALUE!</v>
      </c>
      <c r="AJ5" s="20" t="e">
        <f t="shared" si="2"/>
        <v>#VALUE!</v>
      </c>
      <c r="AK5" s="20" t="e">
        <f t="shared" si="3"/>
        <v>#VALUE!</v>
      </c>
      <c r="AL5" s="20" t="e">
        <f t="shared" si="4"/>
        <v>#VALUE!</v>
      </c>
      <c r="AM5" s="20" t="e">
        <f t="shared" si="5"/>
        <v>#VALUE!</v>
      </c>
      <c r="AN5" s="20" t="e">
        <f t="shared" si="6"/>
        <v>#VALUE!</v>
      </c>
      <c r="AO5" s="22">
        <f>ROW()</f>
        <v>5</v>
      </c>
      <c r="AP5" s="14" t="str">
        <f>IF(PodaciDiploma!F6&lt;&gt;0,PodaciDiploma!F6,"")</f>
        <v/>
      </c>
      <c r="AQ5" s="14" t="str">
        <f>IF(PodaciDiploma!G6&lt;&gt;0,PodaciDiploma!G6,"")</f>
        <v/>
      </c>
      <c r="AR5" s="14" t="str">
        <f>Opstipodaci!$B$4</f>
        <v>Podgorici</v>
      </c>
      <c r="AS5" s="14">
        <f>Opstipodaci!$B$10</f>
        <v>0</v>
      </c>
      <c r="AT5" s="14" t="str">
        <f>Opstipodaci!$B$6</f>
        <v>Ersan Spahić</v>
      </c>
      <c r="AU5" t="e">
        <f t="shared" si="21"/>
        <v>#VALUE!</v>
      </c>
    </row>
    <row r="6" spans="1:47" x14ac:dyDescent="0.2">
      <c r="A6" t="str">
        <f>OpstiPodaciUcenika!B7&amp;" ( "&amp;OpstiPodaciUcenika!D7&amp;" ) "&amp;OpstiPodaciUcenika!C7</f>
        <v xml:space="preserve"> (  ) </v>
      </c>
      <c r="B6" s="13">
        <f>OpstiPodaciUcenika!E7</f>
        <v>0</v>
      </c>
      <c r="C6" s="14" t="str">
        <f t="shared" si="7"/>
        <v>0</v>
      </c>
      <c r="D6" s="14" t="str">
        <f t="shared" si="8"/>
        <v/>
      </c>
      <c r="E6" s="14" t="str">
        <f t="shared" si="9"/>
        <v/>
      </c>
      <c r="F6" s="14" t="str">
        <f t="shared" si="10"/>
        <v/>
      </c>
      <c r="G6" s="14" t="str">
        <f t="shared" si="11"/>
        <v/>
      </c>
      <c r="H6" s="14" t="str">
        <f t="shared" si="12"/>
        <v/>
      </c>
      <c r="I6" s="14" t="str">
        <f t="shared" si="13"/>
        <v/>
      </c>
      <c r="J6" s="14" t="str">
        <f t="shared" si="14"/>
        <v/>
      </c>
      <c r="K6" s="14" t="str">
        <f t="shared" si="15"/>
        <v/>
      </c>
      <c r="L6" s="14" t="str">
        <f t="shared" si="16"/>
        <v/>
      </c>
      <c r="M6" s="14" t="str">
        <f t="shared" si="17"/>
        <v/>
      </c>
      <c r="N6" s="14" t="str">
        <f t="shared" si="18"/>
        <v/>
      </c>
      <c r="O6" s="14" t="str">
        <f t="shared" si="19"/>
        <v/>
      </c>
      <c r="P6" s="14" t="e">
        <f>IF(AU6,"",Reference!$B$1)</f>
        <v>#VALUE!</v>
      </c>
      <c r="Q6" s="14" t="e">
        <f>IF(AU6,Reference!$B$2,"")</f>
        <v>#VALUE!</v>
      </c>
      <c r="R6" s="14" t="str">
        <f t="shared" si="0"/>
        <v>0..2.</v>
      </c>
      <c r="S6">
        <f>OpstiPodaciUcenika!F7</f>
        <v>0</v>
      </c>
      <c r="T6">
        <f>OpstiPodaciUcenika!G7</f>
        <v>0</v>
      </c>
      <c r="U6" s="14" t="str">
        <f>IF(PodaciDiploma!H7=Reference!$D$1,IF(AU6,"",Reference!$B$3),Reference!$B$3)</f>
        <v>---------------</v>
      </c>
      <c r="V6" s="14" t="str">
        <f>IF(PodaciDiploma!H7=Reference!$D$1,IF(AU6,Reference!$B$4,""),Reference!$B$4)</f>
        <v>---------------</v>
      </c>
      <c r="W6" s="14" t="str">
        <f>IF(PodaciDiploma!H7=Reference!$D$2,IF(AU6,"",Reference!$B$5),Reference!$B$5)</f>
        <v>---------------</v>
      </c>
      <c r="X6" s="14" t="str">
        <f>IF(PodaciDiploma!H7=Reference!$D$2,IF(AU6,Reference!$B$6,""),Reference!$B$6)</f>
        <v>---------------</v>
      </c>
      <c r="Y6" s="14" t="e">
        <f>IF(AU6,"",Reference!$B$7)</f>
        <v>#VALUE!</v>
      </c>
      <c r="Z6" s="14" t="e">
        <f>IF(AU6,Reference!$B$8,"")</f>
        <v>#VALUE!</v>
      </c>
      <c r="AA6" s="14" t="e">
        <f>IF(AU6,"",Reference!$B$9)</f>
        <v>#VALUE!</v>
      </c>
      <c r="AB6" s="14" t="e">
        <f>IF(AU6,Reference!$B$10,"")</f>
        <v>#VALUE!</v>
      </c>
      <c r="AC6" s="14" t="str">
        <f>IF(AD6=1,Reference!$E$1,IF(AD6=2,Reference!$E$2,IF(AD6=3,Reference!$E$3,IF(AD6=4,Reference!$E$4,IF(AD6=5,Reference!$E$5,"")))))</f>
        <v/>
      </c>
      <c r="AD6" s="21" t="str">
        <f>IF(PodaciDiploma!D7&lt;&gt;0,PodaciDiploma!D7,"")</f>
        <v/>
      </c>
      <c r="AE6" s="14" t="str">
        <f>IF(AF6=1,Reference!$E$1,IF(AF6=2,Reference!$E$2,IF(AF6=3,Reference!$E$3,IF(AF6=4,Reference!$E$4,IF(AF6=5,Reference!$E$5,"")))))</f>
        <v/>
      </c>
      <c r="AF6" s="21" t="str">
        <f>IF(PodaciDiploma!E7&lt;&gt;0,PodaciDiploma!E7,"")</f>
        <v/>
      </c>
      <c r="AG6" t="str">
        <f>IF(AH6&lt;&gt;"",IF(AH6&lt;4.5,IF(AH6&lt;3.5,IF(AH6&lt;2.5,Reference!$F$2,Reference!$F$3),Reference!$F$4),Reference!$F$5),"")</f>
        <v/>
      </c>
      <c r="AH6" s="20" t="str">
        <f t="shared" si="20"/>
        <v/>
      </c>
      <c r="AI6" s="20" t="e">
        <f t="shared" si="1"/>
        <v>#VALUE!</v>
      </c>
      <c r="AJ6" s="20" t="e">
        <f t="shared" si="2"/>
        <v>#VALUE!</v>
      </c>
      <c r="AK6" s="20" t="e">
        <f t="shared" si="3"/>
        <v>#VALUE!</v>
      </c>
      <c r="AL6" s="20" t="e">
        <f t="shared" si="4"/>
        <v>#VALUE!</v>
      </c>
      <c r="AM6" s="20" t="e">
        <f t="shared" si="5"/>
        <v>#VALUE!</v>
      </c>
      <c r="AN6" s="20" t="e">
        <f t="shared" si="6"/>
        <v>#VALUE!</v>
      </c>
      <c r="AO6" s="22">
        <f>ROW()</f>
        <v>6</v>
      </c>
      <c r="AP6" s="14" t="str">
        <f>IF(PodaciDiploma!F7&lt;&gt;0,PodaciDiploma!F7,"")</f>
        <v/>
      </c>
      <c r="AQ6" s="14" t="str">
        <f>IF(PodaciDiploma!G7&lt;&gt;0,PodaciDiploma!G7,"")</f>
        <v/>
      </c>
      <c r="AR6" s="14" t="str">
        <f>Opstipodaci!$B$4</f>
        <v>Podgorici</v>
      </c>
      <c r="AS6" s="14">
        <f>Opstipodaci!$B$10</f>
        <v>0</v>
      </c>
      <c r="AT6" s="14" t="str">
        <f>Opstipodaci!$B$6</f>
        <v>Ersan Spahić</v>
      </c>
      <c r="AU6" t="e">
        <f t="shared" si="21"/>
        <v>#VALUE!</v>
      </c>
    </row>
    <row r="7" spans="1:47" x14ac:dyDescent="0.2">
      <c r="A7" t="str">
        <f>OpstiPodaciUcenika!B8&amp;" ( "&amp;OpstiPodaciUcenika!D8&amp;" ) "&amp;OpstiPodaciUcenika!C8</f>
        <v xml:space="preserve"> (  ) </v>
      </c>
      <c r="B7" s="13">
        <f>OpstiPodaciUcenika!E8</f>
        <v>0</v>
      </c>
      <c r="C7" s="14" t="str">
        <f t="shared" si="7"/>
        <v>0</v>
      </c>
      <c r="D7" s="14" t="str">
        <f t="shared" si="8"/>
        <v/>
      </c>
      <c r="E7" s="14" t="str">
        <f t="shared" si="9"/>
        <v/>
      </c>
      <c r="F7" s="14" t="str">
        <f t="shared" si="10"/>
        <v/>
      </c>
      <c r="G7" s="14" t="str">
        <f t="shared" si="11"/>
        <v/>
      </c>
      <c r="H7" s="14" t="str">
        <f t="shared" si="12"/>
        <v/>
      </c>
      <c r="I7" s="14" t="str">
        <f t="shared" si="13"/>
        <v/>
      </c>
      <c r="J7" s="14" t="str">
        <f t="shared" si="14"/>
        <v/>
      </c>
      <c r="K7" s="14" t="str">
        <f t="shared" si="15"/>
        <v/>
      </c>
      <c r="L7" s="14" t="str">
        <f t="shared" si="16"/>
        <v/>
      </c>
      <c r="M7" s="14" t="str">
        <f t="shared" si="17"/>
        <v/>
      </c>
      <c r="N7" s="14" t="str">
        <f t="shared" si="18"/>
        <v/>
      </c>
      <c r="O7" s="14" t="str">
        <f t="shared" si="19"/>
        <v/>
      </c>
      <c r="P7" s="14" t="e">
        <f>IF(AU7,"",Reference!$B$1)</f>
        <v>#VALUE!</v>
      </c>
      <c r="Q7" s="14" t="e">
        <f>IF(AU7,Reference!$B$2,"")</f>
        <v>#VALUE!</v>
      </c>
      <c r="R7" s="14" t="str">
        <f t="shared" si="0"/>
        <v>0..2.</v>
      </c>
      <c r="S7">
        <f>OpstiPodaciUcenika!F8</f>
        <v>0</v>
      </c>
      <c r="T7">
        <f>OpstiPodaciUcenika!G8</f>
        <v>0</v>
      </c>
      <c r="U7" s="14" t="str">
        <f>IF(PodaciDiploma!H8=Reference!$D$1,IF(AU7,"",Reference!$B$3),Reference!$B$3)</f>
        <v>---------------</v>
      </c>
      <c r="V7" s="14" t="str">
        <f>IF(PodaciDiploma!H8=Reference!$D$1,IF(AU7,Reference!$B$4,""),Reference!$B$4)</f>
        <v>---------------</v>
      </c>
      <c r="W7" s="14" t="str">
        <f>IF(PodaciDiploma!H8=Reference!$D$2,IF(AU7,"",Reference!$B$5),Reference!$B$5)</f>
        <v>---------------</v>
      </c>
      <c r="X7" s="14" t="str">
        <f>IF(PodaciDiploma!H8=Reference!$D$2,IF(AU7,Reference!$B$6,""),Reference!$B$6)</f>
        <v>---------------</v>
      </c>
      <c r="Y7" s="14" t="e">
        <f>IF(AU7,"",Reference!$B$7)</f>
        <v>#VALUE!</v>
      </c>
      <c r="Z7" s="14" t="e">
        <f>IF(AU7,Reference!$B$8,"")</f>
        <v>#VALUE!</v>
      </c>
      <c r="AA7" s="14" t="e">
        <f>IF(AU7,"",Reference!$B$9)</f>
        <v>#VALUE!</v>
      </c>
      <c r="AB7" s="14" t="e">
        <f>IF(AU7,Reference!$B$10,"")</f>
        <v>#VALUE!</v>
      </c>
      <c r="AC7" s="14" t="str">
        <f>IF(AD7=1,Reference!$E$1,IF(AD7=2,Reference!$E$2,IF(AD7=3,Reference!$E$3,IF(AD7=4,Reference!$E$4,IF(AD7=5,Reference!$E$5,"")))))</f>
        <v/>
      </c>
      <c r="AD7" s="21" t="str">
        <f>IF(PodaciDiploma!D8&lt;&gt;0,PodaciDiploma!D8,"")</f>
        <v/>
      </c>
      <c r="AE7" s="14" t="str">
        <f>IF(AF7=1,Reference!$E$1,IF(AF7=2,Reference!$E$2,IF(AF7=3,Reference!$E$3,IF(AF7=4,Reference!$E$4,IF(AF7=5,Reference!$E$5,"")))))</f>
        <v/>
      </c>
      <c r="AF7" s="21" t="str">
        <f>IF(PodaciDiploma!E8&lt;&gt;0,PodaciDiploma!E8,"")</f>
        <v/>
      </c>
      <c r="AG7" t="str">
        <f>IF(AH7&lt;&gt;"",IF(AH7&lt;4.5,IF(AH7&lt;3.5,IF(AH7&lt;2.5,Reference!$F$2,Reference!$F$3),Reference!$F$4),Reference!$F$5),"")</f>
        <v/>
      </c>
      <c r="AH7" s="20" t="str">
        <f t="shared" si="20"/>
        <v/>
      </c>
      <c r="AI7" s="20" t="e">
        <f t="shared" si="1"/>
        <v>#VALUE!</v>
      </c>
      <c r="AJ7" s="20" t="e">
        <f t="shared" si="2"/>
        <v>#VALUE!</v>
      </c>
      <c r="AK7" s="20" t="e">
        <f t="shared" si="3"/>
        <v>#VALUE!</v>
      </c>
      <c r="AL7" s="20" t="e">
        <f t="shared" si="4"/>
        <v>#VALUE!</v>
      </c>
      <c r="AM7" s="20" t="e">
        <f t="shared" si="5"/>
        <v>#VALUE!</v>
      </c>
      <c r="AN7" s="20" t="e">
        <f t="shared" si="6"/>
        <v>#VALUE!</v>
      </c>
      <c r="AO7" s="22">
        <f>ROW()</f>
        <v>7</v>
      </c>
      <c r="AP7" s="14" t="str">
        <f>IF(PodaciDiploma!F8&lt;&gt;0,PodaciDiploma!F8,"")</f>
        <v/>
      </c>
      <c r="AQ7" s="14" t="str">
        <f>IF(PodaciDiploma!G8&lt;&gt;0,PodaciDiploma!G8,"")</f>
        <v/>
      </c>
      <c r="AR7" s="14" t="str">
        <f>Opstipodaci!$B$4</f>
        <v>Podgorici</v>
      </c>
      <c r="AS7" s="14">
        <f>Opstipodaci!$B$10</f>
        <v>0</v>
      </c>
      <c r="AT7" s="14" t="str">
        <f>Opstipodaci!$B$6</f>
        <v>Ersan Spahić</v>
      </c>
      <c r="AU7" t="e">
        <f t="shared" si="21"/>
        <v>#VALUE!</v>
      </c>
    </row>
    <row r="8" spans="1:47" x14ac:dyDescent="0.2">
      <c r="A8" t="str">
        <f>OpstiPodaciUcenika!B9&amp;" ( "&amp;OpstiPodaciUcenika!D9&amp;" ) "&amp;OpstiPodaciUcenika!C9</f>
        <v xml:space="preserve"> (  ) </v>
      </c>
      <c r="B8" s="13">
        <f>OpstiPodaciUcenika!E9</f>
        <v>0</v>
      </c>
      <c r="C8" s="14" t="str">
        <f t="shared" si="7"/>
        <v>0</v>
      </c>
      <c r="D8" s="14" t="str">
        <f t="shared" si="8"/>
        <v/>
      </c>
      <c r="E8" s="14" t="str">
        <f t="shared" si="9"/>
        <v/>
      </c>
      <c r="F8" s="14" t="str">
        <f t="shared" si="10"/>
        <v/>
      </c>
      <c r="G8" s="14" t="str">
        <f t="shared" si="11"/>
        <v/>
      </c>
      <c r="H8" s="14" t="str">
        <f t="shared" si="12"/>
        <v/>
      </c>
      <c r="I8" s="14" t="str">
        <f t="shared" si="13"/>
        <v/>
      </c>
      <c r="J8" s="14" t="str">
        <f t="shared" si="14"/>
        <v/>
      </c>
      <c r="K8" s="14" t="str">
        <f t="shared" si="15"/>
        <v/>
      </c>
      <c r="L8" s="14" t="str">
        <f t="shared" si="16"/>
        <v/>
      </c>
      <c r="M8" s="14" t="str">
        <f t="shared" si="17"/>
        <v/>
      </c>
      <c r="N8" s="14" t="str">
        <f t="shared" si="18"/>
        <v/>
      </c>
      <c r="O8" s="14" t="str">
        <f t="shared" si="19"/>
        <v/>
      </c>
      <c r="P8" s="14" t="e">
        <f>IF(AU8,"",Reference!$B$1)</f>
        <v>#VALUE!</v>
      </c>
      <c r="Q8" s="14" t="e">
        <f>IF(AU8,Reference!$B$2,"")</f>
        <v>#VALUE!</v>
      </c>
      <c r="R8" s="14" t="str">
        <f t="shared" si="0"/>
        <v>0..2.</v>
      </c>
      <c r="S8">
        <f>OpstiPodaciUcenika!F9</f>
        <v>0</v>
      </c>
      <c r="T8">
        <f>OpstiPodaciUcenika!G9</f>
        <v>0</v>
      </c>
      <c r="U8" s="14" t="str">
        <f>IF(PodaciDiploma!H9=Reference!$D$1,IF(AU8,"",Reference!$B$3),Reference!$B$3)</f>
        <v>---------------</v>
      </c>
      <c r="V8" s="14" t="str">
        <f>IF(PodaciDiploma!H9=Reference!$D$1,IF(AU8,Reference!$B$4,""),Reference!$B$4)</f>
        <v>---------------</v>
      </c>
      <c r="W8" s="14" t="str">
        <f>IF(PodaciDiploma!H9=Reference!$D$2,IF(AU8,"",Reference!$B$5),Reference!$B$5)</f>
        <v>---------------</v>
      </c>
      <c r="X8" s="14" t="str">
        <f>IF(PodaciDiploma!H9=Reference!$D$2,IF(AU8,Reference!$B$6,""),Reference!$B$6)</f>
        <v>---------------</v>
      </c>
      <c r="Y8" s="14" t="e">
        <f>IF(AU8,"",Reference!$B$7)</f>
        <v>#VALUE!</v>
      </c>
      <c r="Z8" s="14" t="e">
        <f>IF(AU8,Reference!$B$8,"")</f>
        <v>#VALUE!</v>
      </c>
      <c r="AA8" s="14" t="e">
        <f>IF(AU8,"",Reference!$B$9)</f>
        <v>#VALUE!</v>
      </c>
      <c r="AB8" s="14" t="e">
        <f>IF(AU8,Reference!$B$10,"")</f>
        <v>#VALUE!</v>
      </c>
      <c r="AC8" s="14" t="str">
        <f>IF(AD8=1,Reference!$E$1,IF(AD8=2,Reference!$E$2,IF(AD8=3,Reference!$E$3,IF(AD8=4,Reference!$E$4,IF(AD8=5,Reference!$E$5,"")))))</f>
        <v/>
      </c>
      <c r="AD8" s="21" t="str">
        <f>IF(PodaciDiploma!D9&lt;&gt;0,PodaciDiploma!D9,"")</f>
        <v/>
      </c>
      <c r="AE8" s="14" t="str">
        <f>IF(AF8=1,Reference!$E$1,IF(AF8=2,Reference!$E$2,IF(AF8=3,Reference!$E$3,IF(AF8=4,Reference!$E$4,IF(AF8=5,Reference!$E$5,"")))))</f>
        <v/>
      </c>
      <c r="AF8" s="21" t="str">
        <f>IF(PodaciDiploma!E9&lt;&gt;0,PodaciDiploma!E9,"")</f>
        <v/>
      </c>
      <c r="AG8" t="str">
        <f>IF(AH8&lt;&gt;"",IF(AH8&lt;4.5,IF(AH8&lt;3.5,IF(AH8&lt;2.5,Reference!$F$2,Reference!$F$3),Reference!$F$4),Reference!$F$5),"")</f>
        <v/>
      </c>
      <c r="AH8" s="20" t="str">
        <f t="shared" si="20"/>
        <v/>
      </c>
      <c r="AI8" s="20" t="e">
        <f t="shared" si="1"/>
        <v>#VALUE!</v>
      </c>
      <c r="AJ8" s="20" t="e">
        <f t="shared" si="2"/>
        <v>#VALUE!</v>
      </c>
      <c r="AK8" s="20" t="e">
        <f t="shared" si="3"/>
        <v>#VALUE!</v>
      </c>
      <c r="AL8" s="20" t="e">
        <f t="shared" si="4"/>
        <v>#VALUE!</v>
      </c>
      <c r="AM8" s="20" t="e">
        <f t="shared" si="5"/>
        <v>#VALUE!</v>
      </c>
      <c r="AN8" s="20" t="e">
        <f t="shared" si="6"/>
        <v>#VALUE!</v>
      </c>
      <c r="AO8" s="22">
        <f>ROW()</f>
        <v>8</v>
      </c>
      <c r="AP8" s="14" t="str">
        <f>IF(PodaciDiploma!F9&lt;&gt;0,PodaciDiploma!F9,"")</f>
        <v/>
      </c>
      <c r="AQ8" s="14" t="str">
        <f>IF(PodaciDiploma!G9&lt;&gt;0,PodaciDiploma!G9,"")</f>
        <v/>
      </c>
      <c r="AR8" s="14" t="str">
        <f>Opstipodaci!$B$4</f>
        <v>Podgorici</v>
      </c>
      <c r="AS8" s="14">
        <f>Opstipodaci!$B$10</f>
        <v>0</v>
      </c>
      <c r="AT8" s="14" t="str">
        <f>Opstipodaci!$B$6</f>
        <v>Ersan Spahić</v>
      </c>
      <c r="AU8" t="e">
        <f t="shared" si="21"/>
        <v>#VALUE!</v>
      </c>
    </row>
    <row r="9" spans="1:47" x14ac:dyDescent="0.2">
      <c r="A9" t="str">
        <f>OpstiPodaciUcenika!B10&amp;" ( "&amp;OpstiPodaciUcenika!D10&amp;" ) "&amp;OpstiPodaciUcenika!C10</f>
        <v xml:space="preserve"> (  ) </v>
      </c>
      <c r="B9" s="13">
        <f>OpstiPodaciUcenika!E10</f>
        <v>0</v>
      </c>
      <c r="C9" s="14" t="str">
        <f t="shared" si="7"/>
        <v>0</v>
      </c>
      <c r="D9" s="14" t="str">
        <f t="shared" si="8"/>
        <v/>
      </c>
      <c r="E9" s="14" t="str">
        <f t="shared" si="9"/>
        <v/>
      </c>
      <c r="F9" s="14" t="str">
        <f t="shared" si="10"/>
        <v/>
      </c>
      <c r="G9" s="14" t="str">
        <f t="shared" si="11"/>
        <v/>
      </c>
      <c r="H9" s="14" t="str">
        <f t="shared" si="12"/>
        <v/>
      </c>
      <c r="I9" s="14" t="str">
        <f t="shared" si="13"/>
        <v/>
      </c>
      <c r="J9" s="14" t="str">
        <f t="shared" si="14"/>
        <v/>
      </c>
      <c r="K9" s="14" t="str">
        <f t="shared" si="15"/>
        <v/>
      </c>
      <c r="L9" s="14" t="str">
        <f t="shared" si="16"/>
        <v/>
      </c>
      <c r="M9" s="14" t="str">
        <f t="shared" si="17"/>
        <v/>
      </c>
      <c r="N9" s="14" t="str">
        <f t="shared" si="18"/>
        <v/>
      </c>
      <c r="O9" s="14" t="str">
        <f t="shared" si="19"/>
        <v/>
      </c>
      <c r="P9" s="14" t="e">
        <f>IF(AU9,"",Reference!$B$1)</f>
        <v>#VALUE!</v>
      </c>
      <c r="Q9" s="14" t="e">
        <f>IF(AU9,Reference!$B$2,"")</f>
        <v>#VALUE!</v>
      </c>
      <c r="R9" s="14" t="str">
        <f t="shared" si="0"/>
        <v>0..2.</v>
      </c>
      <c r="S9">
        <f>OpstiPodaciUcenika!F10</f>
        <v>0</v>
      </c>
      <c r="T9">
        <f>OpstiPodaciUcenika!G10</f>
        <v>0</v>
      </c>
      <c r="U9" s="14" t="str">
        <f>IF(PodaciDiploma!H10=Reference!$D$1,IF(AU9,"",Reference!$B$3),Reference!$B$3)</f>
        <v>---------------</v>
      </c>
      <c r="V9" s="14" t="str">
        <f>IF(PodaciDiploma!H10=Reference!$D$1,IF(AU9,Reference!$B$4,""),Reference!$B$4)</f>
        <v>---------------</v>
      </c>
      <c r="W9" s="14" t="str">
        <f>IF(PodaciDiploma!H10=Reference!$D$2,IF(AU9,"",Reference!$B$5),Reference!$B$5)</f>
        <v>---------------</v>
      </c>
      <c r="X9" s="14" t="str">
        <f>IF(PodaciDiploma!H10=Reference!$D$2,IF(AU9,Reference!$B$6,""),Reference!$B$6)</f>
        <v>---------------</v>
      </c>
      <c r="Y9" s="14" t="e">
        <f>IF(AU9,"",Reference!$B$7)</f>
        <v>#VALUE!</v>
      </c>
      <c r="Z9" s="14" t="e">
        <f>IF(AU9,Reference!$B$8,"")</f>
        <v>#VALUE!</v>
      </c>
      <c r="AA9" s="14" t="e">
        <f>IF(AU9,"",Reference!$B$9)</f>
        <v>#VALUE!</v>
      </c>
      <c r="AB9" s="14" t="e">
        <f>IF(AU9,Reference!$B$10,"")</f>
        <v>#VALUE!</v>
      </c>
      <c r="AC9" s="14" t="str">
        <f>IF(AD9=1,Reference!$E$1,IF(AD9=2,Reference!$E$2,IF(AD9=3,Reference!$E$3,IF(AD9=4,Reference!$E$4,IF(AD9=5,Reference!$E$5,"")))))</f>
        <v/>
      </c>
      <c r="AD9" s="21" t="str">
        <f>IF(PodaciDiploma!D10&lt;&gt;0,PodaciDiploma!D10,"")</f>
        <v/>
      </c>
      <c r="AE9" s="14" t="str">
        <f>IF(AF9=1,Reference!$E$1,IF(AF9=2,Reference!$E$2,IF(AF9=3,Reference!$E$3,IF(AF9=4,Reference!$E$4,IF(AF9=5,Reference!$E$5,"")))))</f>
        <v/>
      </c>
      <c r="AF9" s="21" t="str">
        <f>IF(PodaciDiploma!E10&lt;&gt;0,PodaciDiploma!E10,"")</f>
        <v/>
      </c>
      <c r="AG9" t="str">
        <f>IF(AH9&lt;&gt;"",IF(AH9&lt;4.5,IF(AH9&lt;3.5,IF(AH9&lt;2.5,Reference!$F$2,Reference!$F$3),Reference!$F$4),Reference!$F$5),"")</f>
        <v/>
      </c>
      <c r="AH9" s="20" t="str">
        <f t="shared" si="20"/>
        <v/>
      </c>
      <c r="AI9" s="20" t="e">
        <f t="shared" si="1"/>
        <v>#VALUE!</v>
      </c>
      <c r="AJ9" s="20" t="e">
        <f t="shared" si="2"/>
        <v>#VALUE!</v>
      </c>
      <c r="AK9" s="20" t="e">
        <f t="shared" si="3"/>
        <v>#VALUE!</v>
      </c>
      <c r="AL9" s="20" t="e">
        <f t="shared" si="4"/>
        <v>#VALUE!</v>
      </c>
      <c r="AM9" s="20" t="e">
        <f t="shared" si="5"/>
        <v>#VALUE!</v>
      </c>
      <c r="AN9" s="20" t="e">
        <f t="shared" si="6"/>
        <v>#VALUE!</v>
      </c>
      <c r="AO9" s="22">
        <f>ROW()</f>
        <v>9</v>
      </c>
      <c r="AP9" s="14" t="str">
        <f>IF(PodaciDiploma!F10&lt;&gt;0,PodaciDiploma!F10,"")</f>
        <v/>
      </c>
      <c r="AQ9" s="14" t="str">
        <f>IF(PodaciDiploma!G10&lt;&gt;0,PodaciDiploma!G10,"")</f>
        <v/>
      </c>
      <c r="AR9" s="14" t="str">
        <f>Opstipodaci!$B$4</f>
        <v>Podgorici</v>
      </c>
      <c r="AS9" s="14">
        <f>Opstipodaci!$B$10</f>
        <v>0</v>
      </c>
      <c r="AT9" s="14" t="str">
        <f>Opstipodaci!$B$6</f>
        <v>Ersan Spahić</v>
      </c>
      <c r="AU9" t="e">
        <f t="shared" si="21"/>
        <v>#VALUE!</v>
      </c>
    </row>
    <row r="10" spans="1:47" x14ac:dyDescent="0.2">
      <c r="A10" t="str">
        <f>OpstiPodaciUcenika!B11&amp;" ( "&amp;OpstiPodaciUcenika!D11&amp;" ) "&amp;OpstiPodaciUcenika!C11</f>
        <v xml:space="preserve"> (  ) </v>
      </c>
      <c r="B10" s="13">
        <f>OpstiPodaciUcenika!E11</f>
        <v>0</v>
      </c>
      <c r="C10" s="14" t="str">
        <f t="shared" si="7"/>
        <v>0</v>
      </c>
      <c r="D10" s="14" t="str">
        <f t="shared" si="8"/>
        <v/>
      </c>
      <c r="E10" s="14" t="str">
        <f t="shared" si="9"/>
        <v/>
      </c>
      <c r="F10" s="14" t="str">
        <f t="shared" si="10"/>
        <v/>
      </c>
      <c r="G10" s="14" t="str">
        <f t="shared" si="11"/>
        <v/>
      </c>
      <c r="H10" s="14" t="str">
        <f t="shared" si="12"/>
        <v/>
      </c>
      <c r="I10" s="14" t="str">
        <f t="shared" si="13"/>
        <v/>
      </c>
      <c r="J10" s="14" t="str">
        <f t="shared" si="14"/>
        <v/>
      </c>
      <c r="K10" s="14" t="str">
        <f t="shared" si="15"/>
        <v/>
      </c>
      <c r="L10" s="14" t="str">
        <f t="shared" si="16"/>
        <v/>
      </c>
      <c r="M10" s="14" t="str">
        <f t="shared" si="17"/>
        <v/>
      </c>
      <c r="N10" s="14" t="str">
        <f t="shared" si="18"/>
        <v/>
      </c>
      <c r="O10" s="14" t="str">
        <f t="shared" si="19"/>
        <v/>
      </c>
      <c r="P10" s="14" t="e">
        <f>IF(AU10,"",Reference!$B$1)</f>
        <v>#VALUE!</v>
      </c>
      <c r="Q10" s="14" t="e">
        <f>IF(AU10,Reference!$B$2,"")</f>
        <v>#VALUE!</v>
      </c>
      <c r="R10" s="14" t="str">
        <f t="shared" si="0"/>
        <v>0..2.</v>
      </c>
      <c r="S10">
        <f>OpstiPodaciUcenika!F11</f>
        <v>0</v>
      </c>
      <c r="T10">
        <f>OpstiPodaciUcenika!G11</f>
        <v>0</v>
      </c>
      <c r="U10" s="14" t="str">
        <f>IF(PodaciDiploma!H11=Reference!$D$1,IF(AU10,"",Reference!$B$3),Reference!$B$3)</f>
        <v>---------------</v>
      </c>
      <c r="V10" s="14" t="str">
        <f>IF(PodaciDiploma!H11=Reference!$D$1,IF(AU10,Reference!$B$4,""),Reference!$B$4)</f>
        <v>---------------</v>
      </c>
      <c r="W10" s="14" t="str">
        <f>IF(PodaciDiploma!H11=Reference!$D$2,IF(AU10,"",Reference!$B$5),Reference!$B$5)</f>
        <v>---------------</v>
      </c>
      <c r="X10" s="14" t="str">
        <f>IF(PodaciDiploma!H11=Reference!$D$2,IF(AU10,Reference!$B$6,""),Reference!$B$6)</f>
        <v>---------------</v>
      </c>
      <c r="Y10" s="14" t="e">
        <f>IF(AU10,"",Reference!$B$7)</f>
        <v>#VALUE!</v>
      </c>
      <c r="Z10" s="14" t="e">
        <f>IF(AU10,Reference!$B$8,"")</f>
        <v>#VALUE!</v>
      </c>
      <c r="AA10" s="14" t="e">
        <f>IF(AU10,"",Reference!$B$9)</f>
        <v>#VALUE!</v>
      </c>
      <c r="AB10" s="14" t="e">
        <f>IF(AU10,Reference!$B$10,"")</f>
        <v>#VALUE!</v>
      </c>
      <c r="AC10" s="14" t="str">
        <f>IF(AD10=1,Reference!$E$1,IF(AD10=2,Reference!$E$2,IF(AD10=3,Reference!$E$3,IF(AD10=4,Reference!$E$4,IF(AD10=5,Reference!$E$5,"")))))</f>
        <v/>
      </c>
      <c r="AD10" s="21" t="str">
        <f>IF(PodaciDiploma!D11&lt;&gt;0,PodaciDiploma!D11,"")</f>
        <v/>
      </c>
      <c r="AE10" s="14" t="str">
        <f>IF(AF10=1,Reference!$E$1,IF(AF10=2,Reference!$E$2,IF(AF10=3,Reference!$E$3,IF(AF10=4,Reference!$E$4,IF(AF10=5,Reference!$E$5,"")))))</f>
        <v/>
      </c>
      <c r="AF10" s="21" t="str">
        <f>IF(PodaciDiploma!E11&lt;&gt;0,PodaciDiploma!E11,"")</f>
        <v/>
      </c>
      <c r="AG10" t="str">
        <f>IF(AH10&lt;&gt;"",IF(AH10&lt;4.5,IF(AH10&lt;3.5,IF(AH10&lt;2.5,Reference!$F$2,Reference!$F$3),Reference!$F$4),Reference!$F$5),"")</f>
        <v/>
      </c>
      <c r="AH10" s="20" t="str">
        <f t="shared" si="20"/>
        <v/>
      </c>
      <c r="AI10" s="20" t="e">
        <f t="shared" si="1"/>
        <v>#VALUE!</v>
      </c>
      <c r="AJ10" s="20" t="e">
        <f t="shared" si="2"/>
        <v>#VALUE!</v>
      </c>
      <c r="AK10" s="20" t="e">
        <f t="shared" si="3"/>
        <v>#VALUE!</v>
      </c>
      <c r="AL10" s="20" t="e">
        <f t="shared" si="4"/>
        <v>#VALUE!</v>
      </c>
      <c r="AM10" s="20" t="e">
        <f t="shared" si="5"/>
        <v>#VALUE!</v>
      </c>
      <c r="AN10" s="20" t="e">
        <f t="shared" si="6"/>
        <v>#VALUE!</v>
      </c>
      <c r="AO10" s="22">
        <f>ROW()</f>
        <v>10</v>
      </c>
      <c r="AP10" s="14" t="str">
        <f>IF(PodaciDiploma!F11&lt;&gt;0,PodaciDiploma!F11,"")</f>
        <v/>
      </c>
      <c r="AQ10" s="14" t="str">
        <f>IF(PodaciDiploma!G11&lt;&gt;0,PodaciDiploma!G11,"")</f>
        <v/>
      </c>
      <c r="AR10" s="14" t="str">
        <f>Opstipodaci!$B$4</f>
        <v>Podgorici</v>
      </c>
      <c r="AS10" s="14">
        <f>Opstipodaci!$B$10</f>
        <v>0</v>
      </c>
      <c r="AT10" s="14" t="str">
        <f>Opstipodaci!$B$6</f>
        <v>Ersan Spahić</v>
      </c>
      <c r="AU10" t="e">
        <f t="shared" si="21"/>
        <v>#VALUE!</v>
      </c>
    </row>
    <row r="11" spans="1:47" x14ac:dyDescent="0.2">
      <c r="A11" t="str">
        <f>OpstiPodaciUcenika!B12&amp;" ( "&amp;OpstiPodaciUcenika!D12&amp;" ) "&amp;OpstiPodaciUcenika!C12</f>
        <v xml:space="preserve"> (  ) </v>
      </c>
      <c r="B11" s="13">
        <f>OpstiPodaciUcenika!E12</f>
        <v>0</v>
      </c>
      <c r="C11" s="14" t="str">
        <f t="shared" si="7"/>
        <v>0</v>
      </c>
      <c r="D11" s="14" t="str">
        <f t="shared" si="8"/>
        <v/>
      </c>
      <c r="E11" s="14" t="str">
        <f t="shared" si="9"/>
        <v/>
      </c>
      <c r="F11" s="14" t="str">
        <f t="shared" si="10"/>
        <v/>
      </c>
      <c r="G11" s="14" t="str">
        <f t="shared" si="11"/>
        <v/>
      </c>
      <c r="H11" s="14" t="str">
        <f t="shared" si="12"/>
        <v/>
      </c>
      <c r="I11" s="14" t="str">
        <f t="shared" si="13"/>
        <v/>
      </c>
      <c r="J11" s="14" t="str">
        <f t="shared" si="14"/>
        <v/>
      </c>
      <c r="K11" s="14" t="str">
        <f t="shared" si="15"/>
        <v/>
      </c>
      <c r="L11" s="14" t="str">
        <f t="shared" si="16"/>
        <v/>
      </c>
      <c r="M11" s="14" t="str">
        <f t="shared" si="17"/>
        <v/>
      </c>
      <c r="N11" s="14" t="str">
        <f t="shared" si="18"/>
        <v/>
      </c>
      <c r="O11" s="14" t="str">
        <f t="shared" si="19"/>
        <v/>
      </c>
      <c r="P11" s="14" t="e">
        <f>IF(AU11,"",Reference!$B$1)</f>
        <v>#VALUE!</v>
      </c>
      <c r="Q11" s="14" t="e">
        <f>IF(AU11,Reference!$B$2,"")</f>
        <v>#VALUE!</v>
      </c>
      <c r="R11" s="14" t="str">
        <f t="shared" si="0"/>
        <v>0..2.</v>
      </c>
      <c r="S11">
        <f>OpstiPodaciUcenika!F12</f>
        <v>0</v>
      </c>
      <c r="T11">
        <f>OpstiPodaciUcenika!G12</f>
        <v>0</v>
      </c>
      <c r="U11" s="14" t="str">
        <f>IF(PodaciDiploma!H12=Reference!$D$1,IF(AU11,"",Reference!$B$3),Reference!$B$3)</f>
        <v>---------------</v>
      </c>
      <c r="V11" s="14" t="str">
        <f>IF(PodaciDiploma!H12=Reference!$D$1,IF(AU11,Reference!$B$4,""),Reference!$B$4)</f>
        <v>---------------</v>
      </c>
      <c r="W11" s="14" t="str">
        <f>IF(PodaciDiploma!H12=Reference!$D$2,IF(AU11,"",Reference!$B$5),Reference!$B$5)</f>
        <v>---------------</v>
      </c>
      <c r="X11" s="14" t="str">
        <f>IF(PodaciDiploma!H12=Reference!$D$2,IF(AU11,Reference!$B$6,""),Reference!$B$6)</f>
        <v>---------------</v>
      </c>
      <c r="Y11" s="14" t="e">
        <f>IF(AU11,"",Reference!$B$7)</f>
        <v>#VALUE!</v>
      </c>
      <c r="Z11" s="14" t="e">
        <f>IF(AU11,Reference!$B$8,"")</f>
        <v>#VALUE!</v>
      </c>
      <c r="AA11" s="14" t="e">
        <f>IF(AU11,"",Reference!$B$9)</f>
        <v>#VALUE!</v>
      </c>
      <c r="AB11" s="14" t="e">
        <f>IF(AU11,Reference!$B$10,"")</f>
        <v>#VALUE!</v>
      </c>
      <c r="AC11" s="14" t="str">
        <f>IF(AD11=1,Reference!$E$1,IF(AD11=2,Reference!$E$2,IF(AD11=3,Reference!$E$3,IF(AD11=4,Reference!$E$4,IF(AD11=5,Reference!$E$5,"")))))</f>
        <v/>
      </c>
      <c r="AD11" s="21" t="str">
        <f>IF(PodaciDiploma!D12&lt;&gt;0,PodaciDiploma!D12,"")</f>
        <v/>
      </c>
      <c r="AE11" s="14" t="str">
        <f>IF(AF11=1,Reference!$E$1,IF(AF11=2,Reference!$E$2,IF(AF11=3,Reference!$E$3,IF(AF11=4,Reference!$E$4,IF(AF11=5,Reference!$E$5,"")))))</f>
        <v/>
      </c>
      <c r="AF11" s="21" t="str">
        <f>IF(PodaciDiploma!E12&lt;&gt;0,PodaciDiploma!E12,"")</f>
        <v/>
      </c>
      <c r="AG11" t="str">
        <f>IF(AH11&lt;&gt;"",IF(AH11&lt;4.5,IF(AH11&lt;3.5,IF(AH11&lt;2.5,Reference!$F$2,Reference!$F$3),Reference!$F$4),Reference!$F$5),"")</f>
        <v/>
      </c>
      <c r="AH11" s="20" t="str">
        <f t="shared" si="20"/>
        <v/>
      </c>
      <c r="AI11" s="20" t="e">
        <f t="shared" si="1"/>
        <v>#VALUE!</v>
      </c>
      <c r="AJ11" s="20" t="e">
        <f t="shared" si="2"/>
        <v>#VALUE!</v>
      </c>
      <c r="AK11" s="20" t="e">
        <f t="shared" si="3"/>
        <v>#VALUE!</v>
      </c>
      <c r="AL11" s="20" t="e">
        <f t="shared" si="4"/>
        <v>#VALUE!</v>
      </c>
      <c r="AM11" s="20" t="e">
        <f t="shared" si="5"/>
        <v>#VALUE!</v>
      </c>
      <c r="AN11" s="20" t="e">
        <f t="shared" si="6"/>
        <v>#VALUE!</v>
      </c>
      <c r="AO11" s="22">
        <f>ROW()</f>
        <v>11</v>
      </c>
      <c r="AP11" s="14" t="str">
        <f>IF(PodaciDiploma!F12&lt;&gt;0,PodaciDiploma!F12,"")</f>
        <v/>
      </c>
      <c r="AQ11" s="14" t="str">
        <f>IF(PodaciDiploma!G12&lt;&gt;0,PodaciDiploma!G12,"")</f>
        <v/>
      </c>
      <c r="AR11" s="14" t="str">
        <f>Opstipodaci!$B$4</f>
        <v>Podgorici</v>
      </c>
      <c r="AS11" s="14">
        <f>Opstipodaci!$B$10</f>
        <v>0</v>
      </c>
      <c r="AT11" s="14" t="str">
        <f>Opstipodaci!$B$6</f>
        <v>Ersan Spahić</v>
      </c>
      <c r="AU11" t="e">
        <f t="shared" si="21"/>
        <v>#VALUE!</v>
      </c>
    </row>
    <row r="12" spans="1:47" x14ac:dyDescent="0.2">
      <c r="A12" t="str">
        <f>OpstiPodaciUcenika!B13&amp;" ( "&amp;OpstiPodaciUcenika!D13&amp;" ) "&amp;OpstiPodaciUcenika!C13</f>
        <v xml:space="preserve"> (  ) </v>
      </c>
      <c r="B12" s="13">
        <f>OpstiPodaciUcenika!E13</f>
        <v>0</v>
      </c>
      <c r="C12" s="14" t="str">
        <f t="shared" si="7"/>
        <v>0</v>
      </c>
      <c r="D12" s="14" t="str">
        <f t="shared" si="8"/>
        <v/>
      </c>
      <c r="E12" s="14" t="str">
        <f t="shared" si="9"/>
        <v/>
      </c>
      <c r="F12" s="14" t="str">
        <f t="shared" si="10"/>
        <v/>
      </c>
      <c r="G12" s="14" t="str">
        <f t="shared" si="11"/>
        <v/>
      </c>
      <c r="H12" s="14" t="str">
        <f t="shared" si="12"/>
        <v/>
      </c>
      <c r="I12" s="14" t="str">
        <f t="shared" si="13"/>
        <v/>
      </c>
      <c r="J12" s="14" t="str">
        <f t="shared" si="14"/>
        <v/>
      </c>
      <c r="K12" s="14" t="str">
        <f t="shared" si="15"/>
        <v/>
      </c>
      <c r="L12" s="14" t="str">
        <f t="shared" si="16"/>
        <v/>
      </c>
      <c r="M12" s="14" t="str">
        <f t="shared" si="17"/>
        <v/>
      </c>
      <c r="N12" s="14" t="str">
        <f t="shared" si="18"/>
        <v/>
      </c>
      <c r="O12" s="14" t="str">
        <f t="shared" si="19"/>
        <v/>
      </c>
      <c r="P12" s="14" t="e">
        <f>IF(AU12,"",Reference!$B$1)</f>
        <v>#VALUE!</v>
      </c>
      <c r="Q12" s="14" t="e">
        <f>IF(AU12,Reference!$B$2,"")</f>
        <v>#VALUE!</v>
      </c>
      <c r="R12" s="14" t="str">
        <f t="shared" si="0"/>
        <v>0..2.</v>
      </c>
      <c r="S12">
        <f>OpstiPodaciUcenika!F13</f>
        <v>0</v>
      </c>
      <c r="T12">
        <f>OpstiPodaciUcenika!G13</f>
        <v>0</v>
      </c>
      <c r="U12" s="14" t="str">
        <f>IF(PodaciDiploma!H13=Reference!$D$1,IF(AU12,"",Reference!$B$3),Reference!$B$3)</f>
        <v>---------------</v>
      </c>
      <c r="V12" s="14" t="str">
        <f>IF(PodaciDiploma!H13=Reference!$D$1,IF(AU12,Reference!$B$4,""),Reference!$B$4)</f>
        <v>---------------</v>
      </c>
      <c r="W12" s="14" t="str">
        <f>IF(PodaciDiploma!H13=Reference!$D$2,IF(AU12,"",Reference!$B$5),Reference!$B$5)</f>
        <v>---------------</v>
      </c>
      <c r="X12" s="14" t="str">
        <f>IF(PodaciDiploma!H13=Reference!$D$2,IF(AU12,Reference!$B$6,""),Reference!$B$6)</f>
        <v>---------------</v>
      </c>
      <c r="Y12" s="14" t="e">
        <f>IF(AU12,"",Reference!$B$7)</f>
        <v>#VALUE!</v>
      </c>
      <c r="Z12" s="14" t="e">
        <f>IF(AU12,Reference!$B$8,"")</f>
        <v>#VALUE!</v>
      </c>
      <c r="AA12" s="14" t="e">
        <f>IF(AU12,"",Reference!$B$9)</f>
        <v>#VALUE!</v>
      </c>
      <c r="AB12" s="14" t="e">
        <f>IF(AU12,Reference!$B$10,"")</f>
        <v>#VALUE!</v>
      </c>
      <c r="AC12" s="14" t="str">
        <f>IF(AD12=1,Reference!$E$1,IF(AD12=2,Reference!$E$2,IF(AD12=3,Reference!$E$3,IF(AD12=4,Reference!$E$4,IF(AD12=5,Reference!$E$5,"")))))</f>
        <v/>
      </c>
      <c r="AD12" s="21" t="str">
        <f>IF(PodaciDiploma!D13&lt;&gt;0,PodaciDiploma!D13,"")</f>
        <v/>
      </c>
      <c r="AE12" s="14" t="str">
        <f>IF(AF12=1,Reference!$E$1,IF(AF12=2,Reference!$E$2,IF(AF12=3,Reference!$E$3,IF(AF12=4,Reference!$E$4,IF(AF12=5,Reference!$E$5,"")))))</f>
        <v/>
      </c>
      <c r="AF12" s="21" t="str">
        <f>IF(PodaciDiploma!E13&lt;&gt;0,PodaciDiploma!E13,"")</f>
        <v/>
      </c>
      <c r="AG12" t="str">
        <f>IF(AH12&lt;&gt;"",IF(AH12&lt;4.5,IF(AH12&lt;3.5,IF(AH12&lt;2.5,Reference!$F$2,Reference!$F$3),Reference!$F$4),Reference!$F$5),"")</f>
        <v/>
      </c>
      <c r="AH12" s="20" t="str">
        <f t="shared" si="20"/>
        <v/>
      </c>
      <c r="AI12" s="20" t="e">
        <f t="shared" si="1"/>
        <v>#VALUE!</v>
      </c>
      <c r="AJ12" s="20" t="e">
        <f t="shared" si="2"/>
        <v>#VALUE!</v>
      </c>
      <c r="AK12" s="20" t="e">
        <f t="shared" si="3"/>
        <v>#VALUE!</v>
      </c>
      <c r="AL12" s="20" t="e">
        <f t="shared" si="4"/>
        <v>#VALUE!</v>
      </c>
      <c r="AM12" s="20" t="e">
        <f t="shared" si="5"/>
        <v>#VALUE!</v>
      </c>
      <c r="AN12" s="20" t="e">
        <f t="shared" si="6"/>
        <v>#VALUE!</v>
      </c>
      <c r="AO12" s="22">
        <f>ROW()</f>
        <v>12</v>
      </c>
      <c r="AP12" s="14" t="str">
        <f>IF(PodaciDiploma!F13&lt;&gt;0,PodaciDiploma!F13,"")</f>
        <v/>
      </c>
      <c r="AQ12" s="14" t="str">
        <f>IF(PodaciDiploma!G13&lt;&gt;0,PodaciDiploma!G13,"")</f>
        <v/>
      </c>
      <c r="AR12" s="14" t="str">
        <f>Opstipodaci!$B$4</f>
        <v>Podgorici</v>
      </c>
      <c r="AS12" s="14">
        <f>Opstipodaci!$B$10</f>
        <v>0</v>
      </c>
      <c r="AT12" s="14" t="str">
        <f>Opstipodaci!$B$6</f>
        <v>Ersan Spahić</v>
      </c>
      <c r="AU12" t="e">
        <f t="shared" si="21"/>
        <v>#VALUE!</v>
      </c>
    </row>
    <row r="13" spans="1:47" x14ac:dyDescent="0.2">
      <c r="A13" t="str">
        <f>OpstiPodaciUcenika!B14&amp;" ( "&amp;OpstiPodaciUcenika!D14&amp;" ) "&amp;OpstiPodaciUcenika!C14</f>
        <v xml:space="preserve"> (  ) </v>
      </c>
      <c r="B13" s="13">
        <f>OpstiPodaciUcenika!E14</f>
        <v>0</v>
      </c>
      <c r="C13" s="14" t="str">
        <f t="shared" si="7"/>
        <v>0</v>
      </c>
      <c r="D13" s="14" t="str">
        <f t="shared" si="8"/>
        <v/>
      </c>
      <c r="E13" s="14" t="str">
        <f t="shared" si="9"/>
        <v/>
      </c>
      <c r="F13" s="14" t="str">
        <f t="shared" si="10"/>
        <v/>
      </c>
      <c r="G13" s="14" t="str">
        <f t="shared" si="11"/>
        <v/>
      </c>
      <c r="H13" s="14" t="str">
        <f t="shared" si="12"/>
        <v/>
      </c>
      <c r="I13" s="14" t="str">
        <f t="shared" si="13"/>
        <v/>
      </c>
      <c r="J13" s="14" t="str">
        <f t="shared" si="14"/>
        <v/>
      </c>
      <c r="K13" s="14" t="str">
        <f t="shared" si="15"/>
        <v/>
      </c>
      <c r="L13" s="14" t="str">
        <f t="shared" si="16"/>
        <v/>
      </c>
      <c r="M13" s="14" t="str">
        <f t="shared" si="17"/>
        <v/>
      </c>
      <c r="N13" s="14" t="str">
        <f t="shared" si="18"/>
        <v/>
      </c>
      <c r="O13" s="14" t="str">
        <f t="shared" si="19"/>
        <v/>
      </c>
      <c r="P13" s="14" t="e">
        <f>IF(AU13,"",Reference!$B$1)</f>
        <v>#VALUE!</v>
      </c>
      <c r="Q13" s="14" t="e">
        <f>IF(AU13,Reference!$B$2,"")</f>
        <v>#VALUE!</v>
      </c>
      <c r="R13" s="14" t="str">
        <f t="shared" si="0"/>
        <v>0..2.</v>
      </c>
      <c r="S13">
        <f>OpstiPodaciUcenika!F14</f>
        <v>0</v>
      </c>
      <c r="T13">
        <f>OpstiPodaciUcenika!G14</f>
        <v>0</v>
      </c>
      <c r="U13" s="14" t="str">
        <f>IF(PodaciDiploma!H14=Reference!$D$1,IF(AU13,"",Reference!$B$3),Reference!$B$3)</f>
        <v>---------------</v>
      </c>
      <c r="V13" s="14" t="str">
        <f>IF(PodaciDiploma!H14=Reference!$D$1,IF(AU13,Reference!$B$4,""),Reference!$B$4)</f>
        <v>---------------</v>
      </c>
      <c r="W13" s="14" t="str">
        <f>IF(PodaciDiploma!H14=Reference!$D$2,IF(AU13,"",Reference!$B$5),Reference!$B$5)</f>
        <v>---------------</v>
      </c>
      <c r="X13" s="14" t="str">
        <f>IF(PodaciDiploma!H14=Reference!$D$2,IF(AU13,Reference!$B$6,""),Reference!$B$6)</f>
        <v>---------------</v>
      </c>
      <c r="Y13" s="14" t="e">
        <f>IF(AU13,"",Reference!$B$7)</f>
        <v>#VALUE!</v>
      </c>
      <c r="Z13" s="14" t="e">
        <f>IF(AU13,Reference!$B$8,"")</f>
        <v>#VALUE!</v>
      </c>
      <c r="AA13" s="14" t="e">
        <f>IF(AU13,"",Reference!$B$9)</f>
        <v>#VALUE!</v>
      </c>
      <c r="AB13" s="14" t="e">
        <f>IF(AU13,Reference!$B$10,"")</f>
        <v>#VALUE!</v>
      </c>
      <c r="AC13" s="14" t="str">
        <f>IF(AD13=1,Reference!$E$1,IF(AD13=2,Reference!$E$2,IF(AD13=3,Reference!$E$3,IF(AD13=4,Reference!$E$4,IF(AD13=5,Reference!$E$5,"")))))</f>
        <v/>
      </c>
      <c r="AD13" s="21" t="str">
        <f>IF(PodaciDiploma!D14&lt;&gt;0,PodaciDiploma!D14,"")</f>
        <v/>
      </c>
      <c r="AE13" s="14" t="str">
        <f>IF(AF13=1,Reference!$E$1,IF(AF13=2,Reference!$E$2,IF(AF13=3,Reference!$E$3,IF(AF13=4,Reference!$E$4,IF(AF13=5,Reference!$E$5,"")))))</f>
        <v/>
      </c>
      <c r="AF13" s="21" t="str">
        <f>IF(PodaciDiploma!E14&lt;&gt;0,PodaciDiploma!E14,"")</f>
        <v/>
      </c>
      <c r="AG13" t="str">
        <f>IF(AH13&lt;&gt;"",IF(AH13&lt;4.5,IF(AH13&lt;3.5,IF(AH13&lt;2.5,Reference!$F$2,Reference!$F$3),Reference!$F$4),Reference!$F$5),"")</f>
        <v/>
      </c>
      <c r="AH13" s="20" t="str">
        <f t="shared" si="20"/>
        <v/>
      </c>
      <c r="AI13" s="20" t="e">
        <f t="shared" si="1"/>
        <v>#VALUE!</v>
      </c>
      <c r="AJ13" s="20" t="e">
        <f t="shared" si="2"/>
        <v>#VALUE!</v>
      </c>
      <c r="AK13" s="20" t="e">
        <f t="shared" si="3"/>
        <v>#VALUE!</v>
      </c>
      <c r="AL13" s="20" t="e">
        <f t="shared" si="4"/>
        <v>#VALUE!</v>
      </c>
      <c r="AM13" s="20" t="e">
        <f t="shared" si="5"/>
        <v>#VALUE!</v>
      </c>
      <c r="AN13" s="20" t="e">
        <f t="shared" si="6"/>
        <v>#VALUE!</v>
      </c>
      <c r="AO13" s="22">
        <f>ROW()</f>
        <v>13</v>
      </c>
      <c r="AP13" s="14" t="str">
        <f>IF(PodaciDiploma!F14&lt;&gt;0,PodaciDiploma!F14,"")</f>
        <v/>
      </c>
      <c r="AQ13" s="14" t="str">
        <f>IF(PodaciDiploma!G14&lt;&gt;0,PodaciDiploma!G14,"")</f>
        <v/>
      </c>
      <c r="AR13" s="14" t="str">
        <f>Opstipodaci!$B$4</f>
        <v>Podgorici</v>
      </c>
      <c r="AS13" s="14">
        <f>Opstipodaci!$B$10</f>
        <v>0</v>
      </c>
      <c r="AT13" s="14" t="str">
        <f>Opstipodaci!$B$6</f>
        <v>Ersan Spahić</v>
      </c>
      <c r="AU13" t="e">
        <f t="shared" si="21"/>
        <v>#VALUE!</v>
      </c>
    </row>
    <row r="14" spans="1:47" x14ac:dyDescent="0.2">
      <c r="A14" t="str">
        <f>OpstiPodaciUcenika!B15&amp;" ( "&amp;OpstiPodaciUcenika!D15&amp;" ) "&amp;OpstiPodaciUcenika!C15</f>
        <v xml:space="preserve"> (  ) </v>
      </c>
      <c r="B14" s="13">
        <f>OpstiPodaciUcenika!E15</f>
        <v>0</v>
      </c>
      <c r="C14" s="14" t="str">
        <f t="shared" si="7"/>
        <v>0</v>
      </c>
      <c r="D14" s="14" t="str">
        <f t="shared" si="8"/>
        <v/>
      </c>
      <c r="E14" s="14" t="str">
        <f t="shared" si="9"/>
        <v/>
      </c>
      <c r="F14" s="14" t="str">
        <f t="shared" si="10"/>
        <v/>
      </c>
      <c r="G14" s="14" t="str">
        <f t="shared" si="11"/>
        <v/>
      </c>
      <c r="H14" s="14" t="str">
        <f t="shared" si="12"/>
        <v/>
      </c>
      <c r="I14" s="14" t="str">
        <f t="shared" si="13"/>
        <v/>
      </c>
      <c r="J14" s="14" t="str">
        <f t="shared" si="14"/>
        <v/>
      </c>
      <c r="K14" s="14" t="str">
        <f t="shared" si="15"/>
        <v/>
      </c>
      <c r="L14" s="14" t="str">
        <f t="shared" si="16"/>
        <v/>
      </c>
      <c r="M14" s="14" t="str">
        <f t="shared" si="17"/>
        <v/>
      </c>
      <c r="N14" s="14" t="str">
        <f t="shared" si="18"/>
        <v/>
      </c>
      <c r="O14" s="14" t="str">
        <f t="shared" si="19"/>
        <v/>
      </c>
      <c r="P14" s="14" t="e">
        <f>IF(AU14,"",Reference!$B$1)</f>
        <v>#VALUE!</v>
      </c>
      <c r="Q14" s="14" t="e">
        <f>IF(AU14,Reference!$B$2,"")</f>
        <v>#VALUE!</v>
      </c>
      <c r="R14" s="14" t="str">
        <f t="shared" si="0"/>
        <v>0..2.</v>
      </c>
      <c r="S14">
        <f>OpstiPodaciUcenika!F15</f>
        <v>0</v>
      </c>
      <c r="T14">
        <f>OpstiPodaciUcenika!G15</f>
        <v>0</v>
      </c>
      <c r="U14" s="14" t="str">
        <f>IF(PodaciDiploma!H15=Reference!$D$1,IF(AU14,"",Reference!$B$3),Reference!$B$3)</f>
        <v>---------------</v>
      </c>
      <c r="V14" s="14" t="str">
        <f>IF(PodaciDiploma!H15=Reference!$D$1,IF(AU14,Reference!$B$4,""),Reference!$B$4)</f>
        <v>---------------</v>
      </c>
      <c r="W14" s="14" t="str">
        <f>IF(PodaciDiploma!H15=Reference!$D$2,IF(AU14,"",Reference!$B$5),Reference!$B$5)</f>
        <v>---------------</v>
      </c>
      <c r="X14" s="14" t="str">
        <f>IF(PodaciDiploma!H15=Reference!$D$2,IF(AU14,Reference!$B$6,""),Reference!$B$6)</f>
        <v>---------------</v>
      </c>
      <c r="Y14" s="14" t="e">
        <f>IF(AU14,"",Reference!$B$7)</f>
        <v>#VALUE!</v>
      </c>
      <c r="Z14" s="14" t="e">
        <f>IF(AU14,Reference!$B$8,"")</f>
        <v>#VALUE!</v>
      </c>
      <c r="AA14" s="14" t="e">
        <f>IF(AU14,"",Reference!$B$9)</f>
        <v>#VALUE!</v>
      </c>
      <c r="AB14" s="14" t="e">
        <f>IF(AU14,Reference!$B$10,"")</f>
        <v>#VALUE!</v>
      </c>
      <c r="AC14" s="14" t="str">
        <f>IF(AD14=1,Reference!$E$1,IF(AD14=2,Reference!$E$2,IF(AD14=3,Reference!$E$3,IF(AD14=4,Reference!$E$4,IF(AD14=5,Reference!$E$5,"")))))</f>
        <v/>
      </c>
      <c r="AD14" s="21" t="str">
        <f>IF(PodaciDiploma!D15&lt;&gt;0,PodaciDiploma!D15,"")</f>
        <v/>
      </c>
      <c r="AE14" s="14" t="str">
        <f>IF(AF14=1,Reference!$E$1,IF(AF14=2,Reference!$E$2,IF(AF14=3,Reference!$E$3,IF(AF14=4,Reference!$E$4,IF(AF14=5,Reference!$E$5,"")))))</f>
        <v/>
      </c>
      <c r="AF14" s="21" t="str">
        <f>IF(PodaciDiploma!E15&lt;&gt;0,PodaciDiploma!E15,"")</f>
        <v/>
      </c>
      <c r="AG14" t="str">
        <f>IF(AH14&lt;&gt;"",IF(AH14&lt;4.5,IF(AH14&lt;3.5,IF(AH14&lt;2.5,Reference!$F$2,Reference!$F$3),Reference!$F$4),Reference!$F$5),"")</f>
        <v/>
      </c>
      <c r="AH14" s="20" t="str">
        <f t="shared" si="20"/>
        <v/>
      </c>
      <c r="AI14" s="20" t="e">
        <f t="shared" si="1"/>
        <v>#VALUE!</v>
      </c>
      <c r="AJ14" s="20" t="e">
        <f t="shared" si="2"/>
        <v>#VALUE!</v>
      </c>
      <c r="AK14" s="20" t="e">
        <f t="shared" si="3"/>
        <v>#VALUE!</v>
      </c>
      <c r="AL14" s="20" t="e">
        <f t="shared" si="4"/>
        <v>#VALUE!</v>
      </c>
      <c r="AM14" s="20" t="e">
        <f t="shared" si="5"/>
        <v>#VALUE!</v>
      </c>
      <c r="AN14" s="20" t="e">
        <f t="shared" si="6"/>
        <v>#VALUE!</v>
      </c>
      <c r="AO14" s="22">
        <f>ROW()</f>
        <v>14</v>
      </c>
      <c r="AP14" s="14" t="str">
        <f>IF(PodaciDiploma!F15&lt;&gt;0,PodaciDiploma!F15,"")</f>
        <v/>
      </c>
      <c r="AQ14" s="14" t="str">
        <f>IF(PodaciDiploma!G15&lt;&gt;0,PodaciDiploma!G15,"")</f>
        <v/>
      </c>
      <c r="AR14" s="14" t="str">
        <f>Opstipodaci!$B$4</f>
        <v>Podgorici</v>
      </c>
      <c r="AS14" s="14">
        <f>Opstipodaci!$B$10</f>
        <v>0</v>
      </c>
      <c r="AT14" s="14" t="str">
        <f>Opstipodaci!$B$6</f>
        <v>Ersan Spahić</v>
      </c>
      <c r="AU14" t="e">
        <f t="shared" si="21"/>
        <v>#VALUE!</v>
      </c>
    </row>
    <row r="15" spans="1:47" x14ac:dyDescent="0.2">
      <c r="A15" t="str">
        <f>OpstiPodaciUcenika!B16&amp;" ( "&amp;OpstiPodaciUcenika!D16&amp;" ) "&amp;OpstiPodaciUcenika!C16</f>
        <v xml:space="preserve"> (  ) </v>
      </c>
      <c r="B15" s="13">
        <f>OpstiPodaciUcenika!E16</f>
        <v>0</v>
      </c>
      <c r="C15" s="14" t="str">
        <f t="shared" si="7"/>
        <v>0</v>
      </c>
      <c r="D15" s="14" t="str">
        <f t="shared" si="8"/>
        <v/>
      </c>
      <c r="E15" s="14" t="str">
        <f t="shared" si="9"/>
        <v/>
      </c>
      <c r="F15" s="14" t="str">
        <f t="shared" si="10"/>
        <v/>
      </c>
      <c r="G15" s="14" t="str">
        <f t="shared" si="11"/>
        <v/>
      </c>
      <c r="H15" s="14" t="str">
        <f t="shared" si="12"/>
        <v/>
      </c>
      <c r="I15" s="14" t="str">
        <f t="shared" si="13"/>
        <v/>
      </c>
      <c r="J15" s="14" t="str">
        <f t="shared" si="14"/>
        <v/>
      </c>
      <c r="K15" s="14" t="str">
        <f t="shared" si="15"/>
        <v/>
      </c>
      <c r="L15" s="14" t="str">
        <f t="shared" si="16"/>
        <v/>
      </c>
      <c r="M15" s="14" t="str">
        <f t="shared" si="17"/>
        <v/>
      </c>
      <c r="N15" s="14" t="str">
        <f t="shared" si="18"/>
        <v/>
      </c>
      <c r="O15" s="14" t="str">
        <f t="shared" si="19"/>
        <v/>
      </c>
      <c r="P15" s="14" t="e">
        <f>IF(AU15,"",Reference!$B$1)</f>
        <v>#VALUE!</v>
      </c>
      <c r="Q15" s="14" t="e">
        <f>IF(AU15,Reference!$B$2,"")</f>
        <v>#VALUE!</v>
      </c>
      <c r="R15" s="14" t="str">
        <f t="shared" si="0"/>
        <v>0..2.</v>
      </c>
      <c r="S15">
        <f>OpstiPodaciUcenika!F16</f>
        <v>0</v>
      </c>
      <c r="T15">
        <f>OpstiPodaciUcenika!G16</f>
        <v>0</v>
      </c>
      <c r="U15" s="14" t="str">
        <f>IF(PodaciDiploma!H16=Reference!$D$1,IF(AU15,"",Reference!$B$3),Reference!$B$3)</f>
        <v>---------------</v>
      </c>
      <c r="V15" s="14" t="str">
        <f>IF(PodaciDiploma!H16=Reference!$D$1,IF(AU15,Reference!$B$4,""),Reference!$B$4)</f>
        <v>---------------</v>
      </c>
      <c r="W15" s="14" t="str">
        <f>IF(PodaciDiploma!H16=Reference!$D$2,IF(AU15,"",Reference!$B$5),Reference!$B$5)</f>
        <v>---------------</v>
      </c>
      <c r="X15" s="14" t="str">
        <f>IF(PodaciDiploma!H16=Reference!$D$2,IF(AU15,Reference!$B$6,""),Reference!$B$6)</f>
        <v>---------------</v>
      </c>
      <c r="Y15" s="14" t="e">
        <f>IF(AU15,"",Reference!$B$7)</f>
        <v>#VALUE!</v>
      </c>
      <c r="Z15" s="14" t="e">
        <f>IF(AU15,Reference!$B$8,"")</f>
        <v>#VALUE!</v>
      </c>
      <c r="AA15" s="14" t="e">
        <f>IF(AU15,"",Reference!$B$9)</f>
        <v>#VALUE!</v>
      </c>
      <c r="AB15" s="14" t="e">
        <f>IF(AU15,Reference!$B$10,"")</f>
        <v>#VALUE!</v>
      </c>
      <c r="AC15" s="14" t="str">
        <f>IF(AD15=1,Reference!$E$1,IF(AD15=2,Reference!$E$2,IF(AD15=3,Reference!$E$3,IF(AD15=4,Reference!$E$4,IF(AD15=5,Reference!$E$5,"")))))</f>
        <v/>
      </c>
      <c r="AD15" s="21" t="str">
        <f>IF(PodaciDiploma!D16&lt;&gt;0,PodaciDiploma!D16,"")</f>
        <v/>
      </c>
      <c r="AE15" s="14" t="str">
        <f>IF(AF15=1,Reference!$E$1,IF(AF15=2,Reference!$E$2,IF(AF15=3,Reference!$E$3,IF(AF15=4,Reference!$E$4,IF(AF15=5,Reference!$E$5,"")))))</f>
        <v/>
      </c>
      <c r="AF15" s="21" t="str">
        <f>IF(PodaciDiploma!E16&lt;&gt;0,PodaciDiploma!E16,"")</f>
        <v/>
      </c>
      <c r="AG15" t="str">
        <f>IF(AH15&lt;&gt;"",IF(AH15&lt;4.5,IF(AH15&lt;3.5,IF(AH15&lt;2.5,Reference!$F$2,Reference!$F$3),Reference!$F$4),Reference!$F$5),"")</f>
        <v/>
      </c>
      <c r="AH15" s="20" t="str">
        <f t="shared" si="20"/>
        <v/>
      </c>
      <c r="AI15" s="20" t="e">
        <f t="shared" si="1"/>
        <v>#VALUE!</v>
      </c>
      <c r="AJ15" s="20" t="e">
        <f t="shared" si="2"/>
        <v>#VALUE!</v>
      </c>
      <c r="AK15" s="20" t="e">
        <f t="shared" si="3"/>
        <v>#VALUE!</v>
      </c>
      <c r="AL15" s="20" t="e">
        <f t="shared" si="4"/>
        <v>#VALUE!</v>
      </c>
      <c r="AM15" s="20" t="e">
        <f t="shared" si="5"/>
        <v>#VALUE!</v>
      </c>
      <c r="AN15" s="20" t="e">
        <f t="shared" si="6"/>
        <v>#VALUE!</v>
      </c>
      <c r="AO15" s="22">
        <f>ROW()</f>
        <v>15</v>
      </c>
      <c r="AP15" s="14" t="str">
        <f>IF(PodaciDiploma!F16&lt;&gt;0,PodaciDiploma!F16,"")</f>
        <v/>
      </c>
      <c r="AQ15" s="14" t="str">
        <f>IF(PodaciDiploma!G16&lt;&gt;0,PodaciDiploma!G16,"")</f>
        <v/>
      </c>
      <c r="AR15" s="14" t="str">
        <f>Opstipodaci!$B$4</f>
        <v>Podgorici</v>
      </c>
      <c r="AS15" s="14">
        <f>Opstipodaci!$B$10</f>
        <v>0</v>
      </c>
      <c r="AT15" s="14" t="str">
        <f>Opstipodaci!$B$6</f>
        <v>Ersan Spahić</v>
      </c>
      <c r="AU15" t="e">
        <f t="shared" si="21"/>
        <v>#VALUE!</v>
      </c>
    </row>
    <row r="16" spans="1:47" x14ac:dyDescent="0.2">
      <c r="A16" t="str">
        <f>OpstiPodaciUcenika!B17&amp;" ( "&amp;OpstiPodaciUcenika!D17&amp;" ) "&amp;OpstiPodaciUcenika!C17</f>
        <v xml:space="preserve"> (  ) </v>
      </c>
      <c r="B16" s="13">
        <f>OpstiPodaciUcenika!E17</f>
        <v>0</v>
      </c>
      <c r="C16" s="14" t="str">
        <f t="shared" si="7"/>
        <v>0</v>
      </c>
      <c r="D16" s="14" t="str">
        <f t="shared" si="8"/>
        <v/>
      </c>
      <c r="E16" s="14" t="str">
        <f t="shared" si="9"/>
        <v/>
      </c>
      <c r="F16" s="14" t="str">
        <f t="shared" si="10"/>
        <v/>
      </c>
      <c r="G16" s="14" t="str">
        <f t="shared" si="11"/>
        <v/>
      </c>
      <c r="H16" s="14" t="str">
        <f t="shared" si="12"/>
        <v/>
      </c>
      <c r="I16" s="14" t="str">
        <f t="shared" si="13"/>
        <v/>
      </c>
      <c r="J16" s="14" t="str">
        <f t="shared" si="14"/>
        <v/>
      </c>
      <c r="K16" s="14" t="str">
        <f t="shared" si="15"/>
        <v/>
      </c>
      <c r="L16" s="14" t="str">
        <f t="shared" si="16"/>
        <v/>
      </c>
      <c r="M16" s="14" t="str">
        <f t="shared" si="17"/>
        <v/>
      </c>
      <c r="N16" s="14" t="str">
        <f t="shared" si="18"/>
        <v/>
      </c>
      <c r="O16" s="14" t="str">
        <f t="shared" si="19"/>
        <v/>
      </c>
      <c r="P16" s="14" t="e">
        <f>IF(AU16,"",Reference!$B$1)</f>
        <v>#VALUE!</v>
      </c>
      <c r="Q16" s="14" t="e">
        <f>IF(AU16,Reference!$B$2,"")</f>
        <v>#VALUE!</v>
      </c>
      <c r="R16" s="14" t="str">
        <f t="shared" si="0"/>
        <v>0..2.</v>
      </c>
      <c r="S16">
        <f>OpstiPodaciUcenika!F17</f>
        <v>0</v>
      </c>
      <c r="T16">
        <f>OpstiPodaciUcenika!G17</f>
        <v>0</v>
      </c>
      <c r="U16" s="14" t="str">
        <f>IF(PodaciDiploma!H17=Reference!$D$1,IF(AU16,"",Reference!$B$3),Reference!$B$3)</f>
        <v>---------------</v>
      </c>
      <c r="V16" s="14" t="str">
        <f>IF(PodaciDiploma!H17=Reference!$D$1,IF(AU16,Reference!$B$4,""),Reference!$B$4)</f>
        <v>---------------</v>
      </c>
      <c r="W16" s="14" t="str">
        <f>IF(PodaciDiploma!H17=Reference!$D$2,IF(AU16,"",Reference!$B$5),Reference!$B$5)</f>
        <v>---------------</v>
      </c>
      <c r="X16" s="14" t="str">
        <f>IF(PodaciDiploma!H17=Reference!$D$2,IF(AU16,Reference!$B$6,""),Reference!$B$6)</f>
        <v>---------------</v>
      </c>
      <c r="Y16" s="14" t="e">
        <f>IF(AU16,"",Reference!$B$7)</f>
        <v>#VALUE!</v>
      </c>
      <c r="Z16" s="14" t="e">
        <f>IF(AU16,Reference!$B$8,"")</f>
        <v>#VALUE!</v>
      </c>
      <c r="AA16" s="14" t="e">
        <f>IF(AU16,"",Reference!$B$9)</f>
        <v>#VALUE!</v>
      </c>
      <c r="AB16" s="14" t="e">
        <f>IF(AU16,Reference!$B$10,"")</f>
        <v>#VALUE!</v>
      </c>
      <c r="AC16" s="14" t="str">
        <f>IF(AD16=1,Reference!$E$1,IF(AD16=2,Reference!$E$2,IF(AD16=3,Reference!$E$3,IF(AD16=4,Reference!$E$4,IF(AD16=5,Reference!$E$5,"")))))</f>
        <v/>
      </c>
      <c r="AD16" s="21" t="str">
        <f>IF(PodaciDiploma!D17&lt;&gt;0,PodaciDiploma!D17,"")</f>
        <v/>
      </c>
      <c r="AE16" s="14" t="str">
        <f>IF(AF16=1,Reference!$E$1,IF(AF16=2,Reference!$E$2,IF(AF16=3,Reference!$E$3,IF(AF16=4,Reference!$E$4,IF(AF16=5,Reference!$E$5,"")))))</f>
        <v/>
      </c>
      <c r="AF16" s="21" t="str">
        <f>IF(PodaciDiploma!E17&lt;&gt;0,PodaciDiploma!E17,"")</f>
        <v/>
      </c>
      <c r="AG16" t="str">
        <f>IF(AH16&lt;&gt;"",IF(AH16&lt;4.5,IF(AH16&lt;3.5,IF(AH16&lt;2.5,Reference!$F$2,Reference!$F$3),Reference!$F$4),Reference!$F$5),"")</f>
        <v/>
      </c>
      <c r="AH16" s="20" t="str">
        <f t="shared" si="20"/>
        <v/>
      </c>
      <c r="AI16" s="20" t="e">
        <f t="shared" si="1"/>
        <v>#VALUE!</v>
      </c>
      <c r="AJ16" s="20" t="e">
        <f t="shared" si="2"/>
        <v>#VALUE!</v>
      </c>
      <c r="AK16" s="20" t="e">
        <f t="shared" si="3"/>
        <v>#VALUE!</v>
      </c>
      <c r="AL16" s="20" t="e">
        <f t="shared" si="4"/>
        <v>#VALUE!</v>
      </c>
      <c r="AM16" s="20" t="e">
        <f t="shared" si="5"/>
        <v>#VALUE!</v>
      </c>
      <c r="AN16" s="20" t="e">
        <f t="shared" si="6"/>
        <v>#VALUE!</v>
      </c>
      <c r="AO16" s="22">
        <f>ROW()</f>
        <v>16</v>
      </c>
      <c r="AP16" s="14" t="str">
        <f>IF(PodaciDiploma!F17&lt;&gt;0,PodaciDiploma!F17,"")</f>
        <v/>
      </c>
      <c r="AQ16" s="14" t="str">
        <f>IF(PodaciDiploma!G17&lt;&gt;0,PodaciDiploma!G17,"")</f>
        <v/>
      </c>
      <c r="AR16" s="14" t="str">
        <f>Opstipodaci!$B$4</f>
        <v>Podgorici</v>
      </c>
      <c r="AS16" s="14">
        <f>Opstipodaci!$B$10</f>
        <v>0</v>
      </c>
      <c r="AT16" s="14" t="str">
        <f>Opstipodaci!$B$6</f>
        <v>Ersan Spahić</v>
      </c>
      <c r="AU16" t="e">
        <f t="shared" si="21"/>
        <v>#VALUE!</v>
      </c>
    </row>
    <row r="17" spans="1:47" x14ac:dyDescent="0.2">
      <c r="A17" t="str">
        <f>OpstiPodaciUcenika!B18&amp;" ( "&amp;OpstiPodaciUcenika!D18&amp;" ) "&amp;OpstiPodaciUcenika!C18</f>
        <v xml:space="preserve"> (  ) </v>
      </c>
      <c r="B17" s="13">
        <f>OpstiPodaciUcenika!E18</f>
        <v>0</v>
      </c>
      <c r="C17" s="14" t="str">
        <f t="shared" si="7"/>
        <v>0</v>
      </c>
      <c r="D17" s="14" t="str">
        <f t="shared" si="8"/>
        <v/>
      </c>
      <c r="E17" s="14" t="str">
        <f t="shared" si="9"/>
        <v/>
      </c>
      <c r="F17" s="14" t="str">
        <f t="shared" si="10"/>
        <v/>
      </c>
      <c r="G17" s="14" t="str">
        <f t="shared" si="11"/>
        <v/>
      </c>
      <c r="H17" s="14" t="str">
        <f t="shared" si="12"/>
        <v/>
      </c>
      <c r="I17" s="14" t="str">
        <f t="shared" si="13"/>
        <v/>
      </c>
      <c r="J17" s="14" t="str">
        <f t="shared" si="14"/>
        <v/>
      </c>
      <c r="K17" s="14" t="str">
        <f t="shared" si="15"/>
        <v/>
      </c>
      <c r="L17" s="14" t="str">
        <f t="shared" si="16"/>
        <v/>
      </c>
      <c r="M17" s="14" t="str">
        <f t="shared" si="17"/>
        <v/>
      </c>
      <c r="N17" s="14" t="str">
        <f t="shared" si="18"/>
        <v/>
      </c>
      <c r="O17" s="14" t="str">
        <f t="shared" si="19"/>
        <v/>
      </c>
      <c r="P17" s="14" t="e">
        <f>IF(AU17,"",Reference!$B$1)</f>
        <v>#VALUE!</v>
      </c>
      <c r="Q17" s="14" t="e">
        <f>IF(AU17,Reference!$B$2,"")</f>
        <v>#VALUE!</v>
      </c>
      <c r="R17" s="14" t="str">
        <f t="shared" si="0"/>
        <v>0..2.</v>
      </c>
      <c r="S17">
        <f>OpstiPodaciUcenika!F18</f>
        <v>0</v>
      </c>
      <c r="T17">
        <f>OpstiPodaciUcenika!G18</f>
        <v>0</v>
      </c>
      <c r="U17" s="14" t="str">
        <f>IF(PodaciDiploma!H18=Reference!$D$1,IF(AU17,"",Reference!$B$3),Reference!$B$3)</f>
        <v>---------------</v>
      </c>
      <c r="V17" s="14" t="str">
        <f>IF(PodaciDiploma!H18=Reference!$D$1,IF(AU17,Reference!$B$4,""),Reference!$B$4)</f>
        <v>---------------</v>
      </c>
      <c r="W17" s="14" t="str">
        <f>IF(PodaciDiploma!H18=Reference!$D$2,IF(AU17,"",Reference!$B$5),Reference!$B$5)</f>
        <v>---------------</v>
      </c>
      <c r="X17" s="14" t="str">
        <f>IF(PodaciDiploma!H18=Reference!$D$2,IF(AU17,Reference!$B$6,""),Reference!$B$6)</f>
        <v>---------------</v>
      </c>
      <c r="Y17" s="14" t="e">
        <f>IF(AU17,"",Reference!$B$7)</f>
        <v>#VALUE!</v>
      </c>
      <c r="Z17" s="14" t="e">
        <f>IF(AU17,Reference!$B$8,"")</f>
        <v>#VALUE!</v>
      </c>
      <c r="AA17" s="14" t="e">
        <f>IF(AU17,"",Reference!$B$9)</f>
        <v>#VALUE!</v>
      </c>
      <c r="AB17" s="14" t="e">
        <f>IF(AU17,Reference!$B$10,"")</f>
        <v>#VALUE!</v>
      </c>
      <c r="AC17" s="14" t="str">
        <f>IF(AD17=1,Reference!$E$1,IF(AD17=2,Reference!$E$2,IF(AD17=3,Reference!$E$3,IF(AD17=4,Reference!$E$4,IF(AD17=5,Reference!$E$5,"")))))</f>
        <v/>
      </c>
      <c r="AD17" s="21" t="str">
        <f>IF(PodaciDiploma!D18&lt;&gt;0,PodaciDiploma!D18,"")</f>
        <v/>
      </c>
      <c r="AE17" s="14" t="str">
        <f>IF(AF17=1,Reference!$E$1,IF(AF17=2,Reference!$E$2,IF(AF17=3,Reference!$E$3,IF(AF17=4,Reference!$E$4,IF(AF17=5,Reference!$E$5,"")))))</f>
        <v/>
      </c>
      <c r="AF17" s="21" t="str">
        <f>IF(PodaciDiploma!E18&lt;&gt;0,PodaciDiploma!E18,"")</f>
        <v/>
      </c>
      <c r="AG17" t="str">
        <f>IF(AH17&lt;&gt;"",IF(AH17&lt;4.5,IF(AH17&lt;3.5,IF(AH17&lt;2.5,Reference!$F$2,Reference!$F$3),Reference!$F$4),Reference!$F$5),"")</f>
        <v/>
      </c>
      <c r="AH17" s="20" t="str">
        <f t="shared" si="20"/>
        <v/>
      </c>
      <c r="AI17" s="20" t="e">
        <f t="shared" si="1"/>
        <v>#VALUE!</v>
      </c>
      <c r="AJ17" s="20" t="e">
        <f t="shared" si="2"/>
        <v>#VALUE!</v>
      </c>
      <c r="AK17" s="20" t="e">
        <f t="shared" si="3"/>
        <v>#VALUE!</v>
      </c>
      <c r="AL17" s="20" t="e">
        <f t="shared" si="4"/>
        <v>#VALUE!</v>
      </c>
      <c r="AM17" s="20" t="e">
        <f t="shared" si="5"/>
        <v>#VALUE!</v>
      </c>
      <c r="AN17" s="20" t="e">
        <f t="shared" si="6"/>
        <v>#VALUE!</v>
      </c>
      <c r="AO17" s="22">
        <f>ROW()</f>
        <v>17</v>
      </c>
      <c r="AP17" s="14" t="str">
        <f>IF(PodaciDiploma!F18&lt;&gt;0,PodaciDiploma!F18,"")</f>
        <v/>
      </c>
      <c r="AQ17" s="14" t="str">
        <f>IF(PodaciDiploma!G18&lt;&gt;0,PodaciDiploma!G18,"")</f>
        <v/>
      </c>
      <c r="AR17" s="14" t="str">
        <f>Opstipodaci!$B$4</f>
        <v>Podgorici</v>
      </c>
      <c r="AS17" s="14">
        <f>Opstipodaci!$B$10</f>
        <v>0</v>
      </c>
      <c r="AT17" s="14" t="str">
        <f>Opstipodaci!$B$6</f>
        <v>Ersan Spahić</v>
      </c>
      <c r="AU17" t="e">
        <f t="shared" si="21"/>
        <v>#VALUE!</v>
      </c>
    </row>
    <row r="18" spans="1:47" x14ac:dyDescent="0.2">
      <c r="A18" t="str">
        <f>OpstiPodaciUcenika!B19&amp;" ( "&amp;OpstiPodaciUcenika!D19&amp;" ) "&amp;OpstiPodaciUcenika!C19</f>
        <v xml:space="preserve"> (  ) </v>
      </c>
      <c r="B18" s="13">
        <f>OpstiPodaciUcenika!E19</f>
        <v>0</v>
      </c>
      <c r="C18" s="14" t="str">
        <f t="shared" si="7"/>
        <v>0</v>
      </c>
      <c r="D18" s="14" t="str">
        <f t="shared" si="8"/>
        <v/>
      </c>
      <c r="E18" s="14" t="str">
        <f t="shared" si="9"/>
        <v/>
      </c>
      <c r="F18" s="14" t="str">
        <f t="shared" si="10"/>
        <v/>
      </c>
      <c r="G18" s="14" t="str">
        <f t="shared" si="11"/>
        <v/>
      </c>
      <c r="H18" s="14" t="str">
        <f t="shared" si="12"/>
        <v/>
      </c>
      <c r="I18" s="14" t="str">
        <f t="shared" si="13"/>
        <v/>
      </c>
      <c r="J18" s="14" t="str">
        <f t="shared" si="14"/>
        <v/>
      </c>
      <c r="K18" s="14" t="str">
        <f t="shared" si="15"/>
        <v/>
      </c>
      <c r="L18" s="14" t="str">
        <f t="shared" si="16"/>
        <v/>
      </c>
      <c r="M18" s="14" t="str">
        <f t="shared" si="17"/>
        <v/>
      </c>
      <c r="N18" s="14" t="str">
        <f t="shared" si="18"/>
        <v/>
      </c>
      <c r="O18" s="14" t="str">
        <f t="shared" si="19"/>
        <v/>
      </c>
      <c r="P18" s="14" t="e">
        <f>IF(AU18,"",Reference!$B$1)</f>
        <v>#VALUE!</v>
      </c>
      <c r="Q18" s="14" t="e">
        <f>IF(AU18,Reference!$B$2,"")</f>
        <v>#VALUE!</v>
      </c>
      <c r="R18" s="14" t="str">
        <f t="shared" si="0"/>
        <v>0..2.</v>
      </c>
      <c r="S18">
        <f>OpstiPodaciUcenika!F19</f>
        <v>0</v>
      </c>
      <c r="T18">
        <f>OpstiPodaciUcenika!G19</f>
        <v>0</v>
      </c>
      <c r="U18" s="14" t="str">
        <f>IF(PodaciDiploma!H19=Reference!$D$1,IF(AU18,"",Reference!$B$3),Reference!$B$3)</f>
        <v>---------------</v>
      </c>
      <c r="V18" s="14" t="str">
        <f>IF(PodaciDiploma!H19=Reference!$D$1,IF(AU18,Reference!$B$4,""),Reference!$B$4)</f>
        <v>---------------</v>
      </c>
      <c r="W18" s="14" t="str">
        <f>IF(PodaciDiploma!H19=Reference!$D$2,IF(AU18,"",Reference!$B$5),Reference!$B$5)</f>
        <v>---------------</v>
      </c>
      <c r="X18" s="14" t="str">
        <f>IF(PodaciDiploma!H19=Reference!$D$2,IF(AU18,Reference!$B$6,""),Reference!$B$6)</f>
        <v>---------------</v>
      </c>
      <c r="Y18" s="14" t="e">
        <f>IF(AU18,"",Reference!$B$7)</f>
        <v>#VALUE!</v>
      </c>
      <c r="Z18" s="14" t="e">
        <f>IF(AU18,Reference!$B$8,"")</f>
        <v>#VALUE!</v>
      </c>
      <c r="AA18" s="14" t="e">
        <f>IF(AU18,"",Reference!$B$9)</f>
        <v>#VALUE!</v>
      </c>
      <c r="AB18" s="14" t="e">
        <f>IF(AU18,Reference!$B$10,"")</f>
        <v>#VALUE!</v>
      </c>
      <c r="AC18" s="14" t="str">
        <f>IF(AD18=1,Reference!$E$1,IF(AD18=2,Reference!$E$2,IF(AD18=3,Reference!$E$3,IF(AD18=4,Reference!$E$4,IF(AD18=5,Reference!$E$5,"")))))</f>
        <v/>
      </c>
      <c r="AD18" s="21" t="str">
        <f>IF(PodaciDiploma!D19&lt;&gt;0,PodaciDiploma!D19,"")</f>
        <v/>
      </c>
      <c r="AE18" s="14" t="str">
        <f>IF(AF18=1,Reference!$E$1,IF(AF18=2,Reference!$E$2,IF(AF18=3,Reference!$E$3,IF(AF18=4,Reference!$E$4,IF(AF18=5,Reference!$E$5,"")))))</f>
        <v/>
      </c>
      <c r="AF18" s="21" t="str">
        <f>IF(PodaciDiploma!E19&lt;&gt;0,PodaciDiploma!E19,"")</f>
        <v/>
      </c>
      <c r="AG18" t="str">
        <f>IF(AH18&lt;&gt;"",IF(AH18&lt;4.5,IF(AH18&lt;3.5,IF(AH18&lt;2.5,Reference!$F$2,Reference!$F$3),Reference!$F$4),Reference!$F$5),"")</f>
        <v/>
      </c>
      <c r="AH18" s="20" t="str">
        <f t="shared" si="20"/>
        <v/>
      </c>
      <c r="AI18" s="20" t="e">
        <f t="shared" si="1"/>
        <v>#VALUE!</v>
      </c>
      <c r="AJ18" s="20" t="e">
        <f t="shared" si="2"/>
        <v>#VALUE!</v>
      </c>
      <c r="AK18" s="20" t="e">
        <f t="shared" si="3"/>
        <v>#VALUE!</v>
      </c>
      <c r="AL18" s="20" t="e">
        <f t="shared" si="4"/>
        <v>#VALUE!</v>
      </c>
      <c r="AM18" s="20" t="e">
        <f t="shared" si="5"/>
        <v>#VALUE!</v>
      </c>
      <c r="AN18" s="20" t="e">
        <f t="shared" si="6"/>
        <v>#VALUE!</v>
      </c>
      <c r="AO18" s="22">
        <f>ROW()</f>
        <v>18</v>
      </c>
      <c r="AP18" s="14" t="str">
        <f>IF(PodaciDiploma!F19&lt;&gt;0,PodaciDiploma!F19,"")</f>
        <v/>
      </c>
      <c r="AQ18" s="14" t="str">
        <f>IF(PodaciDiploma!G19&lt;&gt;0,PodaciDiploma!G19,"")</f>
        <v/>
      </c>
      <c r="AR18" s="14" t="str">
        <f>Opstipodaci!$B$4</f>
        <v>Podgorici</v>
      </c>
      <c r="AS18" s="14">
        <f>Opstipodaci!$B$10</f>
        <v>0</v>
      </c>
      <c r="AT18" s="14" t="str">
        <f>Opstipodaci!$B$6</f>
        <v>Ersan Spahić</v>
      </c>
      <c r="AU18" t="e">
        <f t="shared" si="21"/>
        <v>#VALUE!</v>
      </c>
    </row>
    <row r="19" spans="1:47" x14ac:dyDescent="0.2">
      <c r="A19" t="str">
        <f>OpstiPodaciUcenika!B20&amp;" ( "&amp;OpstiPodaciUcenika!D20&amp;" ) "&amp;OpstiPodaciUcenika!C20</f>
        <v xml:space="preserve"> (  ) </v>
      </c>
      <c r="B19" s="13">
        <f>OpstiPodaciUcenika!E20</f>
        <v>0</v>
      </c>
      <c r="C19" s="14" t="str">
        <f t="shared" si="7"/>
        <v>0</v>
      </c>
      <c r="D19" s="14" t="str">
        <f t="shared" si="8"/>
        <v/>
      </c>
      <c r="E19" s="14" t="str">
        <f t="shared" si="9"/>
        <v/>
      </c>
      <c r="F19" s="14" t="str">
        <f t="shared" si="10"/>
        <v/>
      </c>
      <c r="G19" s="14" t="str">
        <f t="shared" si="11"/>
        <v/>
      </c>
      <c r="H19" s="14" t="str">
        <f t="shared" si="12"/>
        <v/>
      </c>
      <c r="I19" s="14" t="str">
        <f t="shared" si="13"/>
        <v/>
      </c>
      <c r="J19" s="14" t="str">
        <f t="shared" si="14"/>
        <v/>
      </c>
      <c r="K19" s="14" t="str">
        <f t="shared" si="15"/>
        <v/>
      </c>
      <c r="L19" s="14" t="str">
        <f t="shared" si="16"/>
        <v/>
      </c>
      <c r="M19" s="14" t="str">
        <f t="shared" si="17"/>
        <v/>
      </c>
      <c r="N19" s="14" t="str">
        <f t="shared" si="18"/>
        <v/>
      </c>
      <c r="O19" s="14" t="str">
        <f t="shared" si="19"/>
        <v/>
      </c>
      <c r="P19" s="14" t="e">
        <f>IF(AU19,"",Reference!$B$1)</f>
        <v>#VALUE!</v>
      </c>
      <c r="Q19" s="14" t="e">
        <f>IF(AU19,Reference!$B$2,"")</f>
        <v>#VALUE!</v>
      </c>
      <c r="R19" s="14" t="str">
        <f t="shared" si="0"/>
        <v>0..2.</v>
      </c>
      <c r="S19">
        <f>OpstiPodaciUcenika!F20</f>
        <v>0</v>
      </c>
      <c r="T19">
        <f>OpstiPodaciUcenika!G20</f>
        <v>0</v>
      </c>
      <c r="U19" s="14" t="str">
        <f>IF(PodaciDiploma!H20=Reference!$D$1,IF(AU19,"",Reference!$B$3),Reference!$B$3)</f>
        <v>---------------</v>
      </c>
      <c r="V19" s="14" t="str">
        <f>IF(PodaciDiploma!H20=Reference!$D$1,IF(AU19,Reference!$B$4,""),Reference!$B$4)</f>
        <v>---------------</v>
      </c>
      <c r="W19" s="14" t="str">
        <f>IF(PodaciDiploma!H20=Reference!$D$2,IF(AU19,"",Reference!$B$5),Reference!$B$5)</f>
        <v>---------------</v>
      </c>
      <c r="X19" s="14" t="str">
        <f>IF(PodaciDiploma!H20=Reference!$D$2,IF(AU19,Reference!$B$6,""),Reference!$B$6)</f>
        <v>---------------</v>
      </c>
      <c r="Y19" s="14" t="e">
        <f>IF(AU19,"",Reference!$B$7)</f>
        <v>#VALUE!</v>
      </c>
      <c r="Z19" s="14" t="e">
        <f>IF(AU19,Reference!$B$8,"")</f>
        <v>#VALUE!</v>
      </c>
      <c r="AA19" s="14" t="e">
        <f>IF(AU19,"",Reference!$B$9)</f>
        <v>#VALUE!</v>
      </c>
      <c r="AB19" s="14" t="e">
        <f>IF(AU19,Reference!$B$10,"")</f>
        <v>#VALUE!</v>
      </c>
      <c r="AC19" s="14" t="str">
        <f>IF(AD19=1,Reference!$E$1,IF(AD19=2,Reference!$E$2,IF(AD19=3,Reference!$E$3,IF(AD19=4,Reference!$E$4,IF(AD19=5,Reference!$E$5,"")))))</f>
        <v/>
      </c>
      <c r="AD19" s="21" t="str">
        <f>IF(PodaciDiploma!D20&lt;&gt;0,PodaciDiploma!D20,"")</f>
        <v/>
      </c>
      <c r="AE19" s="14" t="str">
        <f>IF(AF19=1,Reference!$E$1,IF(AF19=2,Reference!$E$2,IF(AF19=3,Reference!$E$3,IF(AF19=4,Reference!$E$4,IF(AF19=5,Reference!$E$5,"")))))</f>
        <v/>
      </c>
      <c r="AF19" s="21" t="str">
        <f>IF(PodaciDiploma!E20&lt;&gt;0,PodaciDiploma!E20,"")</f>
        <v/>
      </c>
      <c r="AG19" t="str">
        <f>IF(AH19&lt;&gt;"",IF(AH19&lt;4.5,IF(AH19&lt;3.5,IF(AH19&lt;2.5,Reference!$F$2,Reference!$F$3),Reference!$F$4),Reference!$F$5),"")</f>
        <v/>
      </c>
      <c r="AH19" s="20" t="str">
        <f t="shared" si="20"/>
        <v/>
      </c>
      <c r="AI19" s="20" t="e">
        <f t="shared" si="1"/>
        <v>#VALUE!</v>
      </c>
      <c r="AJ19" s="20" t="e">
        <f t="shared" si="2"/>
        <v>#VALUE!</v>
      </c>
      <c r="AK19" s="20" t="e">
        <f t="shared" si="3"/>
        <v>#VALUE!</v>
      </c>
      <c r="AL19" s="20" t="e">
        <f t="shared" si="4"/>
        <v>#VALUE!</v>
      </c>
      <c r="AM19" s="20" t="e">
        <f t="shared" si="5"/>
        <v>#VALUE!</v>
      </c>
      <c r="AN19" s="20" t="e">
        <f t="shared" si="6"/>
        <v>#VALUE!</v>
      </c>
      <c r="AO19" s="22">
        <f>ROW()</f>
        <v>19</v>
      </c>
      <c r="AP19" s="14" t="str">
        <f>IF(PodaciDiploma!F20&lt;&gt;0,PodaciDiploma!F20,"")</f>
        <v/>
      </c>
      <c r="AQ19" s="14" t="str">
        <f>IF(PodaciDiploma!G20&lt;&gt;0,PodaciDiploma!G20,"")</f>
        <v/>
      </c>
      <c r="AR19" s="14" t="str">
        <f>Opstipodaci!$B$4</f>
        <v>Podgorici</v>
      </c>
      <c r="AS19" s="14">
        <f>Opstipodaci!$B$10</f>
        <v>0</v>
      </c>
      <c r="AT19" s="14" t="str">
        <f>Opstipodaci!$B$6</f>
        <v>Ersan Spahić</v>
      </c>
      <c r="AU19" t="e">
        <f t="shared" si="21"/>
        <v>#VALUE!</v>
      </c>
    </row>
    <row r="20" spans="1:47" x14ac:dyDescent="0.2">
      <c r="A20" t="str">
        <f>OpstiPodaciUcenika!B21&amp;" ( "&amp;OpstiPodaciUcenika!D21&amp;" ) "&amp;OpstiPodaciUcenika!C21</f>
        <v xml:space="preserve"> (  ) </v>
      </c>
      <c r="B20" s="13">
        <f>OpstiPodaciUcenika!E21</f>
        <v>0</v>
      </c>
      <c r="C20" s="14" t="str">
        <f t="shared" si="7"/>
        <v>0</v>
      </c>
      <c r="D20" s="14" t="str">
        <f t="shared" si="8"/>
        <v/>
      </c>
      <c r="E20" s="14" t="str">
        <f t="shared" si="9"/>
        <v/>
      </c>
      <c r="F20" s="14" t="str">
        <f t="shared" si="10"/>
        <v/>
      </c>
      <c r="G20" s="14" t="str">
        <f t="shared" si="11"/>
        <v/>
      </c>
      <c r="H20" s="14" t="str">
        <f t="shared" si="12"/>
        <v/>
      </c>
      <c r="I20" s="14" t="str">
        <f t="shared" si="13"/>
        <v/>
      </c>
      <c r="J20" s="14" t="str">
        <f t="shared" si="14"/>
        <v/>
      </c>
      <c r="K20" s="14" t="str">
        <f t="shared" si="15"/>
        <v/>
      </c>
      <c r="L20" s="14" t="str">
        <f t="shared" si="16"/>
        <v/>
      </c>
      <c r="M20" s="14" t="str">
        <f t="shared" si="17"/>
        <v/>
      </c>
      <c r="N20" s="14" t="str">
        <f t="shared" si="18"/>
        <v/>
      </c>
      <c r="O20" s="14" t="str">
        <f t="shared" si="19"/>
        <v/>
      </c>
      <c r="P20" s="14" t="e">
        <f>IF(AU20,"",Reference!$B$1)</f>
        <v>#VALUE!</v>
      </c>
      <c r="Q20" s="14" t="e">
        <f>IF(AU20,Reference!$B$2,"")</f>
        <v>#VALUE!</v>
      </c>
      <c r="R20" s="14" t="str">
        <f t="shared" si="0"/>
        <v>0..2.</v>
      </c>
      <c r="S20">
        <f>OpstiPodaciUcenika!F21</f>
        <v>0</v>
      </c>
      <c r="T20">
        <f>OpstiPodaciUcenika!G21</f>
        <v>0</v>
      </c>
      <c r="U20" s="14" t="str">
        <f>IF(PodaciDiploma!H21=Reference!$D$1,IF(AU20,"",Reference!$B$3),Reference!$B$3)</f>
        <v>---------------</v>
      </c>
      <c r="V20" s="14" t="str">
        <f>IF(PodaciDiploma!H21=Reference!$D$1,IF(AU20,Reference!$B$4,""),Reference!$B$4)</f>
        <v>---------------</v>
      </c>
      <c r="W20" s="14" t="str">
        <f>IF(PodaciDiploma!H21=Reference!$D$2,IF(AU20,"",Reference!$B$5),Reference!$B$5)</f>
        <v>---------------</v>
      </c>
      <c r="X20" s="14" t="str">
        <f>IF(PodaciDiploma!H21=Reference!$D$2,IF(AU20,Reference!$B$6,""),Reference!$B$6)</f>
        <v>---------------</v>
      </c>
      <c r="Y20" s="14" t="e">
        <f>IF(AU20,"",Reference!$B$7)</f>
        <v>#VALUE!</v>
      </c>
      <c r="Z20" s="14" t="e">
        <f>IF(AU20,Reference!$B$8,"")</f>
        <v>#VALUE!</v>
      </c>
      <c r="AA20" s="14" t="e">
        <f>IF(AU20,"",Reference!$B$9)</f>
        <v>#VALUE!</v>
      </c>
      <c r="AB20" s="14" t="e">
        <f>IF(AU20,Reference!$B$10,"")</f>
        <v>#VALUE!</v>
      </c>
      <c r="AC20" s="14" t="str">
        <f>IF(AD20=1,Reference!$E$1,IF(AD20=2,Reference!$E$2,IF(AD20=3,Reference!$E$3,IF(AD20=4,Reference!$E$4,IF(AD20=5,Reference!$E$5,"")))))</f>
        <v/>
      </c>
      <c r="AD20" s="21" t="str">
        <f>IF(PodaciDiploma!D21&lt;&gt;0,PodaciDiploma!D21,"")</f>
        <v/>
      </c>
      <c r="AE20" s="14" t="str">
        <f>IF(AF20=1,Reference!$E$1,IF(AF20=2,Reference!$E$2,IF(AF20=3,Reference!$E$3,IF(AF20=4,Reference!$E$4,IF(AF20=5,Reference!$E$5,"")))))</f>
        <v/>
      </c>
      <c r="AF20" s="21" t="str">
        <f>IF(PodaciDiploma!E21&lt;&gt;0,PodaciDiploma!E21,"")</f>
        <v/>
      </c>
      <c r="AG20" t="str">
        <f>IF(AH20&lt;&gt;"",IF(AH20&lt;4.5,IF(AH20&lt;3.5,IF(AH20&lt;2.5,Reference!$F$2,Reference!$F$3),Reference!$F$4),Reference!$F$5),"")</f>
        <v/>
      </c>
      <c r="AH20" s="20" t="str">
        <f t="shared" si="20"/>
        <v/>
      </c>
      <c r="AI20" s="20" t="e">
        <f t="shared" si="1"/>
        <v>#VALUE!</v>
      </c>
      <c r="AJ20" s="20" t="e">
        <f t="shared" si="2"/>
        <v>#VALUE!</v>
      </c>
      <c r="AK20" s="20" t="e">
        <f t="shared" si="3"/>
        <v>#VALUE!</v>
      </c>
      <c r="AL20" s="20" t="e">
        <f t="shared" si="4"/>
        <v>#VALUE!</v>
      </c>
      <c r="AM20" s="20" t="e">
        <f t="shared" si="5"/>
        <v>#VALUE!</v>
      </c>
      <c r="AN20" s="20" t="e">
        <f t="shared" si="6"/>
        <v>#VALUE!</v>
      </c>
      <c r="AO20" s="22">
        <f>ROW()</f>
        <v>20</v>
      </c>
      <c r="AP20" s="14" t="str">
        <f>IF(PodaciDiploma!F21&lt;&gt;0,PodaciDiploma!F21,"")</f>
        <v/>
      </c>
      <c r="AQ20" s="14" t="str">
        <f>IF(PodaciDiploma!G21&lt;&gt;0,PodaciDiploma!G21,"")</f>
        <v/>
      </c>
      <c r="AR20" s="14" t="str">
        <f>Opstipodaci!$B$4</f>
        <v>Podgorici</v>
      </c>
      <c r="AS20" s="14">
        <f>Opstipodaci!$B$10</f>
        <v>0</v>
      </c>
      <c r="AT20" s="14" t="str">
        <f>Opstipodaci!$B$6</f>
        <v>Ersan Spahić</v>
      </c>
      <c r="AU20" t="e">
        <f t="shared" si="21"/>
        <v>#VALUE!</v>
      </c>
    </row>
    <row r="21" spans="1:47" x14ac:dyDescent="0.2">
      <c r="A21" t="str">
        <f>OpstiPodaciUcenika!B22&amp;" ( "&amp;OpstiPodaciUcenika!D22&amp;" ) "&amp;OpstiPodaciUcenika!C22</f>
        <v xml:space="preserve"> (  ) </v>
      </c>
      <c r="B21" s="13">
        <f>OpstiPodaciUcenika!E22</f>
        <v>0</v>
      </c>
      <c r="C21" s="14" t="str">
        <f t="shared" si="7"/>
        <v>0</v>
      </c>
      <c r="D21" s="14" t="str">
        <f t="shared" si="8"/>
        <v/>
      </c>
      <c r="E21" s="14" t="str">
        <f t="shared" si="9"/>
        <v/>
      </c>
      <c r="F21" s="14" t="str">
        <f t="shared" si="10"/>
        <v/>
      </c>
      <c r="G21" s="14" t="str">
        <f t="shared" si="11"/>
        <v/>
      </c>
      <c r="H21" s="14" t="str">
        <f t="shared" si="12"/>
        <v/>
      </c>
      <c r="I21" s="14" t="str">
        <f t="shared" si="13"/>
        <v/>
      </c>
      <c r="J21" s="14" t="str">
        <f t="shared" si="14"/>
        <v/>
      </c>
      <c r="K21" s="14" t="str">
        <f t="shared" si="15"/>
        <v/>
      </c>
      <c r="L21" s="14" t="str">
        <f t="shared" si="16"/>
        <v/>
      </c>
      <c r="M21" s="14" t="str">
        <f t="shared" si="17"/>
        <v/>
      </c>
      <c r="N21" s="14" t="str">
        <f t="shared" si="18"/>
        <v/>
      </c>
      <c r="O21" s="14" t="str">
        <f t="shared" si="19"/>
        <v/>
      </c>
      <c r="P21" s="14" t="e">
        <f>IF(AU21,"",Reference!$B$1)</f>
        <v>#VALUE!</v>
      </c>
      <c r="Q21" s="14" t="e">
        <f>IF(AU21,Reference!$B$2,"")</f>
        <v>#VALUE!</v>
      </c>
      <c r="R21" s="14" t="str">
        <f t="shared" si="0"/>
        <v>0..2.</v>
      </c>
      <c r="S21">
        <f>OpstiPodaciUcenika!F22</f>
        <v>0</v>
      </c>
      <c r="T21">
        <f>OpstiPodaciUcenika!G22</f>
        <v>0</v>
      </c>
      <c r="U21" s="14" t="str">
        <f>IF(PodaciDiploma!H22=Reference!$D$1,IF(AU21,"",Reference!$B$3),Reference!$B$3)</f>
        <v>---------------</v>
      </c>
      <c r="V21" s="14" t="str">
        <f>IF(PodaciDiploma!H22=Reference!$D$1,IF(AU21,Reference!$B$4,""),Reference!$B$4)</f>
        <v>---------------</v>
      </c>
      <c r="W21" s="14" t="str">
        <f>IF(PodaciDiploma!H22=Reference!$D$2,IF(AU21,"",Reference!$B$5),Reference!$B$5)</f>
        <v>---------------</v>
      </c>
      <c r="X21" s="14" t="str">
        <f>IF(PodaciDiploma!H22=Reference!$D$2,IF(AU21,Reference!$B$6,""),Reference!$B$6)</f>
        <v>---------------</v>
      </c>
      <c r="Y21" s="14" t="e">
        <f>IF(AU21,"",Reference!$B$7)</f>
        <v>#VALUE!</v>
      </c>
      <c r="Z21" s="14" t="e">
        <f>IF(AU21,Reference!$B$8,"")</f>
        <v>#VALUE!</v>
      </c>
      <c r="AA21" s="14" t="e">
        <f>IF(AU21,"",Reference!$B$9)</f>
        <v>#VALUE!</v>
      </c>
      <c r="AB21" s="14" t="e">
        <f>IF(AU21,Reference!$B$10,"")</f>
        <v>#VALUE!</v>
      </c>
      <c r="AC21" s="14" t="str">
        <f>IF(AD21=1,Reference!$E$1,IF(AD21=2,Reference!$E$2,IF(AD21=3,Reference!$E$3,IF(AD21=4,Reference!$E$4,IF(AD21=5,Reference!$E$5,"")))))</f>
        <v/>
      </c>
      <c r="AD21" s="21" t="str">
        <f>IF(PodaciDiploma!D22&lt;&gt;0,PodaciDiploma!D22,"")</f>
        <v/>
      </c>
      <c r="AE21" s="14" t="str">
        <f>IF(AF21=1,Reference!$E$1,IF(AF21=2,Reference!$E$2,IF(AF21=3,Reference!$E$3,IF(AF21=4,Reference!$E$4,IF(AF21=5,Reference!$E$5,"")))))</f>
        <v/>
      </c>
      <c r="AF21" s="21" t="str">
        <f>IF(PodaciDiploma!E22&lt;&gt;0,PodaciDiploma!E22,"")</f>
        <v/>
      </c>
      <c r="AG21" t="str">
        <f>IF(AH21&lt;&gt;"",IF(AH21&lt;4.5,IF(AH21&lt;3.5,IF(AH21&lt;2.5,Reference!$F$2,Reference!$F$3),Reference!$F$4),Reference!$F$5),"")</f>
        <v/>
      </c>
      <c r="AH21" s="20" t="str">
        <f t="shared" si="20"/>
        <v/>
      </c>
      <c r="AI21" s="20" t="e">
        <f t="shared" si="1"/>
        <v>#VALUE!</v>
      </c>
      <c r="AJ21" s="20" t="e">
        <f t="shared" si="2"/>
        <v>#VALUE!</v>
      </c>
      <c r="AK21" s="20" t="e">
        <f t="shared" si="3"/>
        <v>#VALUE!</v>
      </c>
      <c r="AL21" s="20" t="e">
        <f t="shared" si="4"/>
        <v>#VALUE!</v>
      </c>
      <c r="AM21" s="20" t="e">
        <f t="shared" si="5"/>
        <v>#VALUE!</v>
      </c>
      <c r="AN21" s="20" t="e">
        <f t="shared" si="6"/>
        <v>#VALUE!</v>
      </c>
      <c r="AO21" s="22">
        <f>ROW()</f>
        <v>21</v>
      </c>
      <c r="AP21" s="14" t="str">
        <f>IF(PodaciDiploma!F22&lt;&gt;0,PodaciDiploma!F22,"")</f>
        <v/>
      </c>
      <c r="AQ21" s="14" t="str">
        <f>IF(PodaciDiploma!G22&lt;&gt;0,PodaciDiploma!G22,"")</f>
        <v/>
      </c>
      <c r="AR21" s="14" t="str">
        <f>Opstipodaci!$B$4</f>
        <v>Podgorici</v>
      </c>
      <c r="AS21" s="14">
        <f>Opstipodaci!$B$10</f>
        <v>0</v>
      </c>
      <c r="AT21" s="14" t="str">
        <f>Opstipodaci!$B$6</f>
        <v>Ersan Spahić</v>
      </c>
      <c r="AU21" t="e">
        <f t="shared" si="21"/>
        <v>#VALUE!</v>
      </c>
    </row>
    <row r="22" spans="1:47" x14ac:dyDescent="0.2">
      <c r="A22" t="str">
        <f>OpstiPodaciUcenika!B23&amp;" ( "&amp;OpstiPodaciUcenika!D23&amp;" ) "&amp;OpstiPodaciUcenika!C23</f>
        <v xml:space="preserve"> (  ) </v>
      </c>
      <c r="B22" s="13">
        <f>OpstiPodaciUcenika!E23</f>
        <v>0</v>
      </c>
      <c r="C22" s="14" t="str">
        <f t="shared" si="7"/>
        <v>0</v>
      </c>
      <c r="D22" s="14" t="str">
        <f t="shared" si="8"/>
        <v/>
      </c>
      <c r="E22" s="14" t="str">
        <f t="shared" si="9"/>
        <v/>
      </c>
      <c r="F22" s="14" t="str">
        <f t="shared" si="10"/>
        <v/>
      </c>
      <c r="G22" s="14" t="str">
        <f t="shared" si="11"/>
        <v/>
      </c>
      <c r="H22" s="14" t="str">
        <f t="shared" si="12"/>
        <v/>
      </c>
      <c r="I22" s="14" t="str">
        <f t="shared" si="13"/>
        <v/>
      </c>
      <c r="J22" s="14" t="str">
        <f t="shared" si="14"/>
        <v/>
      </c>
      <c r="K22" s="14" t="str">
        <f t="shared" si="15"/>
        <v/>
      </c>
      <c r="L22" s="14" t="str">
        <f t="shared" si="16"/>
        <v/>
      </c>
      <c r="M22" s="14" t="str">
        <f t="shared" si="17"/>
        <v/>
      </c>
      <c r="N22" s="14" t="str">
        <f t="shared" si="18"/>
        <v/>
      </c>
      <c r="O22" s="14" t="str">
        <f t="shared" si="19"/>
        <v/>
      </c>
      <c r="P22" s="14" t="e">
        <f>IF(AU22,"",Reference!$B$1)</f>
        <v>#VALUE!</v>
      </c>
      <c r="Q22" s="14" t="e">
        <f>IF(AU22,Reference!$B$2,"")</f>
        <v>#VALUE!</v>
      </c>
      <c r="R22" s="14" t="str">
        <f t="shared" si="0"/>
        <v>0..2.</v>
      </c>
      <c r="S22">
        <f>OpstiPodaciUcenika!F23</f>
        <v>0</v>
      </c>
      <c r="T22">
        <f>OpstiPodaciUcenika!G23</f>
        <v>0</v>
      </c>
      <c r="U22" s="14" t="str">
        <f>IF(PodaciDiploma!H23=Reference!$D$1,IF(AU22,"",Reference!$B$3),Reference!$B$3)</f>
        <v>---------------</v>
      </c>
      <c r="V22" s="14" t="str">
        <f>IF(PodaciDiploma!H23=Reference!$D$1,IF(AU22,Reference!$B$4,""),Reference!$B$4)</f>
        <v>---------------</v>
      </c>
      <c r="W22" s="14" t="str">
        <f>IF(PodaciDiploma!H23=Reference!$D$2,IF(AU22,"",Reference!$B$5),Reference!$B$5)</f>
        <v>---------------</v>
      </c>
      <c r="X22" s="14" t="str">
        <f>IF(PodaciDiploma!H23=Reference!$D$2,IF(AU22,Reference!$B$6,""),Reference!$B$6)</f>
        <v>---------------</v>
      </c>
      <c r="Y22" s="14" t="e">
        <f>IF(AU22,"",Reference!$B$7)</f>
        <v>#VALUE!</v>
      </c>
      <c r="Z22" s="14" t="e">
        <f>IF(AU22,Reference!$B$8,"")</f>
        <v>#VALUE!</v>
      </c>
      <c r="AA22" s="14" t="e">
        <f>IF(AU22,"",Reference!$B$9)</f>
        <v>#VALUE!</v>
      </c>
      <c r="AB22" s="14" t="e">
        <f>IF(AU22,Reference!$B$10,"")</f>
        <v>#VALUE!</v>
      </c>
      <c r="AC22" s="14" t="str">
        <f>IF(AD22=1,Reference!$E$1,IF(AD22=2,Reference!$E$2,IF(AD22=3,Reference!$E$3,IF(AD22=4,Reference!$E$4,IF(AD22=5,Reference!$E$5,"")))))</f>
        <v/>
      </c>
      <c r="AD22" s="21" t="str">
        <f>IF(PodaciDiploma!D23&lt;&gt;0,PodaciDiploma!D23,"")</f>
        <v/>
      </c>
      <c r="AE22" s="14" t="str">
        <f>IF(AF22=1,Reference!$E$1,IF(AF22=2,Reference!$E$2,IF(AF22=3,Reference!$E$3,IF(AF22=4,Reference!$E$4,IF(AF22=5,Reference!$E$5,"")))))</f>
        <v/>
      </c>
      <c r="AF22" s="21" t="str">
        <f>IF(PodaciDiploma!E23&lt;&gt;0,PodaciDiploma!E23,"")</f>
        <v/>
      </c>
      <c r="AG22" t="str">
        <f>IF(AH22&lt;&gt;"",IF(AH22&lt;4.5,IF(AH22&lt;3.5,IF(AH22&lt;2.5,Reference!$F$2,Reference!$F$3),Reference!$F$4),Reference!$F$5),"")</f>
        <v/>
      </c>
      <c r="AH22" s="20" t="str">
        <f t="shared" si="20"/>
        <v/>
      </c>
      <c r="AI22" s="20" t="e">
        <f t="shared" si="1"/>
        <v>#VALUE!</v>
      </c>
      <c r="AJ22" s="20" t="e">
        <f t="shared" si="2"/>
        <v>#VALUE!</v>
      </c>
      <c r="AK22" s="20" t="e">
        <f t="shared" si="3"/>
        <v>#VALUE!</v>
      </c>
      <c r="AL22" s="20" t="e">
        <f t="shared" si="4"/>
        <v>#VALUE!</v>
      </c>
      <c r="AM22" s="20" t="e">
        <f t="shared" si="5"/>
        <v>#VALUE!</v>
      </c>
      <c r="AN22" s="20" t="e">
        <f t="shared" si="6"/>
        <v>#VALUE!</v>
      </c>
      <c r="AO22" s="22">
        <f>ROW()</f>
        <v>22</v>
      </c>
      <c r="AP22" s="14" t="str">
        <f>IF(PodaciDiploma!F23&lt;&gt;0,PodaciDiploma!F23,"")</f>
        <v/>
      </c>
      <c r="AQ22" s="14" t="str">
        <f>IF(PodaciDiploma!G23&lt;&gt;0,PodaciDiploma!G23,"")</f>
        <v/>
      </c>
      <c r="AR22" s="14" t="str">
        <f>Opstipodaci!$B$4</f>
        <v>Podgorici</v>
      </c>
      <c r="AS22" s="14">
        <f>Opstipodaci!$B$10</f>
        <v>0</v>
      </c>
      <c r="AT22" s="14" t="str">
        <f>Opstipodaci!$B$6</f>
        <v>Ersan Spahić</v>
      </c>
      <c r="AU22" t="e">
        <f t="shared" si="21"/>
        <v>#VALUE!</v>
      </c>
    </row>
    <row r="23" spans="1:47" x14ac:dyDescent="0.2">
      <c r="A23" t="str">
        <f>OpstiPodaciUcenika!B24&amp;" ( "&amp;OpstiPodaciUcenika!D24&amp;" ) "&amp;OpstiPodaciUcenika!C24</f>
        <v xml:space="preserve"> (  ) </v>
      </c>
      <c r="B23" s="13">
        <f>OpstiPodaciUcenika!E24</f>
        <v>0</v>
      </c>
      <c r="C23" s="14" t="str">
        <f t="shared" si="7"/>
        <v>0</v>
      </c>
      <c r="D23" s="14" t="str">
        <f t="shared" si="8"/>
        <v/>
      </c>
      <c r="E23" s="14" t="str">
        <f t="shared" si="9"/>
        <v/>
      </c>
      <c r="F23" s="14" t="str">
        <f t="shared" si="10"/>
        <v/>
      </c>
      <c r="G23" s="14" t="str">
        <f t="shared" si="11"/>
        <v/>
      </c>
      <c r="H23" s="14" t="str">
        <f t="shared" si="12"/>
        <v/>
      </c>
      <c r="I23" s="14" t="str">
        <f t="shared" si="13"/>
        <v/>
      </c>
      <c r="J23" s="14" t="str">
        <f t="shared" si="14"/>
        <v/>
      </c>
      <c r="K23" s="14" t="str">
        <f t="shared" si="15"/>
        <v/>
      </c>
      <c r="L23" s="14" t="str">
        <f t="shared" si="16"/>
        <v/>
      </c>
      <c r="M23" s="14" t="str">
        <f t="shared" si="17"/>
        <v/>
      </c>
      <c r="N23" s="14" t="str">
        <f t="shared" si="18"/>
        <v/>
      </c>
      <c r="O23" s="14" t="str">
        <f t="shared" si="19"/>
        <v/>
      </c>
      <c r="P23" s="14" t="e">
        <f>IF(AU23,"",Reference!$B$1)</f>
        <v>#VALUE!</v>
      </c>
      <c r="Q23" s="14" t="e">
        <f>IF(AU23,Reference!$B$2,"")</f>
        <v>#VALUE!</v>
      </c>
      <c r="R23" s="14" t="str">
        <f t="shared" si="0"/>
        <v>0..2.</v>
      </c>
      <c r="S23">
        <f>OpstiPodaciUcenika!F24</f>
        <v>0</v>
      </c>
      <c r="T23">
        <f>OpstiPodaciUcenika!G24</f>
        <v>0</v>
      </c>
      <c r="U23" s="14" t="str">
        <f>IF(PodaciDiploma!H24=Reference!$D$1,IF(AU23,"",Reference!$B$3),Reference!$B$3)</f>
        <v>---------------</v>
      </c>
      <c r="V23" s="14" t="str">
        <f>IF(PodaciDiploma!H24=Reference!$D$1,IF(AU23,Reference!$B$4,""),Reference!$B$4)</f>
        <v>---------------</v>
      </c>
      <c r="W23" s="14" t="str">
        <f>IF(PodaciDiploma!H24=Reference!$D$2,IF(AU23,"",Reference!$B$5),Reference!$B$5)</f>
        <v>---------------</v>
      </c>
      <c r="X23" s="14" t="str">
        <f>IF(PodaciDiploma!H24=Reference!$D$2,IF(AU23,Reference!$B$6,""),Reference!$B$6)</f>
        <v>---------------</v>
      </c>
      <c r="Y23" s="14" t="e">
        <f>IF(AU23,"",Reference!$B$7)</f>
        <v>#VALUE!</v>
      </c>
      <c r="Z23" s="14" t="e">
        <f>IF(AU23,Reference!$B$8,"")</f>
        <v>#VALUE!</v>
      </c>
      <c r="AA23" s="14" t="e">
        <f>IF(AU23,"",Reference!$B$9)</f>
        <v>#VALUE!</v>
      </c>
      <c r="AB23" s="14" t="e">
        <f>IF(AU23,Reference!$B$10,"")</f>
        <v>#VALUE!</v>
      </c>
      <c r="AC23" s="14" t="str">
        <f>IF(AD23=1,Reference!$E$1,IF(AD23=2,Reference!$E$2,IF(AD23=3,Reference!$E$3,IF(AD23=4,Reference!$E$4,IF(AD23=5,Reference!$E$5,"")))))</f>
        <v/>
      </c>
      <c r="AD23" s="21" t="str">
        <f>IF(PodaciDiploma!D24&lt;&gt;0,PodaciDiploma!D24,"")</f>
        <v/>
      </c>
      <c r="AE23" s="14" t="str">
        <f>IF(AF23=1,Reference!$E$1,IF(AF23=2,Reference!$E$2,IF(AF23=3,Reference!$E$3,IF(AF23=4,Reference!$E$4,IF(AF23=5,Reference!$E$5,"")))))</f>
        <v/>
      </c>
      <c r="AF23" s="21" t="str">
        <f>IF(PodaciDiploma!E24&lt;&gt;0,PodaciDiploma!E24,"")</f>
        <v/>
      </c>
      <c r="AG23" t="str">
        <f>IF(AH23&lt;&gt;"",IF(AH23&lt;4.5,IF(AH23&lt;3.5,IF(AH23&lt;2.5,Reference!$F$2,Reference!$F$3),Reference!$F$4),Reference!$F$5),"")</f>
        <v/>
      </c>
      <c r="AH23" s="20" t="str">
        <f t="shared" si="20"/>
        <v/>
      </c>
      <c r="AI23" s="20" t="e">
        <f t="shared" si="1"/>
        <v>#VALUE!</v>
      </c>
      <c r="AJ23" s="20" t="e">
        <f t="shared" si="2"/>
        <v>#VALUE!</v>
      </c>
      <c r="AK23" s="20" t="e">
        <f t="shared" si="3"/>
        <v>#VALUE!</v>
      </c>
      <c r="AL23" s="20" t="e">
        <f t="shared" si="4"/>
        <v>#VALUE!</v>
      </c>
      <c r="AM23" s="20" t="e">
        <f t="shared" si="5"/>
        <v>#VALUE!</v>
      </c>
      <c r="AN23" s="20" t="e">
        <f t="shared" si="6"/>
        <v>#VALUE!</v>
      </c>
      <c r="AO23" s="22">
        <f>ROW()</f>
        <v>23</v>
      </c>
      <c r="AP23" s="14" t="str">
        <f>IF(PodaciDiploma!F24&lt;&gt;0,PodaciDiploma!F24,"")</f>
        <v/>
      </c>
      <c r="AQ23" s="14" t="str">
        <f>IF(PodaciDiploma!G24&lt;&gt;0,PodaciDiploma!G24,"")</f>
        <v/>
      </c>
      <c r="AR23" s="14" t="str">
        <f>Opstipodaci!$B$4</f>
        <v>Podgorici</v>
      </c>
      <c r="AS23" s="14">
        <f>Opstipodaci!$B$10</f>
        <v>0</v>
      </c>
      <c r="AT23" s="14" t="str">
        <f>Opstipodaci!$B$6</f>
        <v>Ersan Spahić</v>
      </c>
      <c r="AU23" t="e">
        <f t="shared" si="21"/>
        <v>#VALUE!</v>
      </c>
    </row>
    <row r="24" spans="1:47" x14ac:dyDescent="0.2">
      <c r="A24" t="str">
        <f>OpstiPodaciUcenika!B25&amp;" ( "&amp;OpstiPodaciUcenika!D25&amp;" ) "&amp;OpstiPodaciUcenika!C25</f>
        <v xml:space="preserve"> (  ) </v>
      </c>
      <c r="B24" s="13">
        <f>OpstiPodaciUcenika!E25</f>
        <v>0</v>
      </c>
      <c r="C24" s="14" t="str">
        <f t="shared" si="7"/>
        <v>0</v>
      </c>
      <c r="D24" s="14" t="str">
        <f t="shared" si="8"/>
        <v/>
      </c>
      <c r="E24" s="14" t="str">
        <f t="shared" si="9"/>
        <v/>
      </c>
      <c r="F24" s="14" t="str">
        <f t="shared" si="10"/>
        <v/>
      </c>
      <c r="G24" s="14" t="str">
        <f t="shared" si="11"/>
        <v/>
      </c>
      <c r="H24" s="14" t="str">
        <f t="shared" si="12"/>
        <v/>
      </c>
      <c r="I24" s="14" t="str">
        <f t="shared" si="13"/>
        <v/>
      </c>
      <c r="J24" s="14" t="str">
        <f t="shared" si="14"/>
        <v/>
      </c>
      <c r="K24" s="14" t="str">
        <f t="shared" si="15"/>
        <v/>
      </c>
      <c r="L24" s="14" t="str">
        <f t="shared" si="16"/>
        <v/>
      </c>
      <c r="M24" s="14" t="str">
        <f t="shared" si="17"/>
        <v/>
      </c>
      <c r="N24" s="14" t="str">
        <f t="shared" si="18"/>
        <v/>
      </c>
      <c r="O24" s="14" t="str">
        <f t="shared" si="19"/>
        <v/>
      </c>
      <c r="P24" s="14" t="e">
        <f>IF(AU24,"",Reference!$B$1)</f>
        <v>#VALUE!</v>
      </c>
      <c r="Q24" s="14" t="e">
        <f>IF(AU24,Reference!$B$2,"")</f>
        <v>#VALUE!</v>
      </c>
      <c r="R24" s="14" t="str">
        <f t="shared" si="0"/>
        <v>0..2.</v>
      </c>
      <c r="S24">
        <f>OpstiPodaciUcenika!F25</f>
        <v>0</v>
      </c>
      <c r="T24">
        <f>OpstiPodaciUcenika!G25</f>
        <v>0</v>
      </c>
      <c r="U24" s="14" t="str">
        <f>IF(PodaciDiploma!H25=Reference!$D$1,IF(AU24,"",Reference!$B$3),Reference!$B$3)</f>
        <v>---------------</v>
      </c>
      <c r="V24" s="14" t="str">
        <f>IF(PodaciDiploma!H25=Reference!$D$1,IF(AU24,Reference!$B$4,""),Reference!$B$4)</f>
        <v>---------------</v>
      </c>
      <c r="W24" s="14" t="str">
        <f>IF(PodaciDiploma!H25=Reference!$D$2,IF(AU24,"",Reference!$B$5),Reference!$B$5)</f>
        <v>---------------</v>
      </c>
      <c r="X24" s="14" t="str">
        <f>IF(PodaciDiploma!H25=Reference!$D$2,IF(AU24,Reference!$B$6,""),Reference!$B$6)</f>
        <v>---------------</v>
      </c>
      <c r="Y24" s="14" t="e">
        <f>IF(AU24,"",Reference!$B$7)</f>
        <v>#VALUE!</v>
      </c>
      <c r="Z24" s="14" t="e">
        <f>IF(AU24,Reference!$B$8,"")</f>
        <v>#VALUE!</v>
      </c>
      <c r="AA24" s="14" t="e">
        <f>IF(AU24,"",Reference!$B$9)</f>
        <v>#VALUE!</v>
      </c>
      <c r="AB24" s="14" t="e">
        <f>IF(AU24,Reference!$B$10,"")</f>
        <v>#VALUE!</v>
      </c>
      <c r="AC24" s="14" t="str">
        <f>IF(AD24=1,Reference!$E$1,IF(AD24=2,Reference!$E$2,IF(AD24=3,Reference!$E$3,IF(AD24=4,Reference!$E$4,IF(AD24=5,Reference!$E$5,"")))))</f>
        <v/>
      </c>
      <c r="AD24" s="21" t="str">
        <f>IF(PodaciDiploma!D25&lt;&gt;0,PodaciDiploma!D25,"")</f>
        <v/>
      </c>
      <c r="AE24" s="14" t="str">
        <f>IF(AF24=1,Reference!$E$1,IF(AF24=2,Reference!$E$2,IF(AF24=3,Reference!$E$3,IF(AF24=4,Reference!$E$4,IF(AF24=5,Reference!$E$5,"")))))</f>
        <v/>
      </c>
      <c r="AF24" s="21" t="str">
        <f>IF(PodaciDiploma!E25&lt;&gt;0,PodaciDiploma!E25,"")</f>
        <v/>
      </c>
      <c r="AG24" t="str">
        <f>IF(AH24&lt;&gt;"",IF(AH24&lt;4.5,IF(AH24&lt;3.5,IF(AH24&lt;2.5,Reference!$F$2,Reference!$F$3),Reference!$F$4),Reference!$F$5),"")</f>
        <v/>
      </c>
      <c r="AH24" s="20" t="str">
        <f t="shared" si="20"/>
        <v/>
      </c>
      <c r="AI24" s="20" t="e">
        <f t="shared" si="1"/>
        <v>#VALUE!</v>
      </c>
      <c r="AJ24" s="20" t="e">
        <f t="shared" si="2"/>
        <v>#VALUE!</v>
      </c>
      <c r="AK24" s="20" t="e">
        <f t="shared" si="3"/>
        <v>#VALUE!</v>
      </c>
      <c r="AL24" s="20" t="e">
        <f t="shared" si="4"/>
        <v>#VALUE!</v>
      </c>
      <c r="AM24" s="20" t="e">
        <f t="shared" si="5"/>
        <v>#VALUE!</v>
      </c>
      <c r="AN24" s="20" t="e">
        <f t="shared" si="6"/>
        <v>#VALUE!</v>
      </c>
      <c r="AO24" s="22">
        <f>ROW()</f>
        <v>24</v>
      </c>
      <c r="AP24" s="14" t="str">
        <f>IF(PodaciDiploma!F25&lt;&gt;0,PodaciDiploma!F25,"")</f>
        <v/>
      </c>
      <c r="AQ24" s="14" t="str">
        <f>IF(PodaciDiploma!G25&lt;&gt;0,PodaciDiploma!G25,"")</f>
        <v/>
      </c>
      <c r="AR24" s="14" t="str">
        <f>Opstipodaci!$B$4</f>
        <v>Podgorici</v>
      </c>
      <c r="AS24" s="14">
        <f>Opstipodaci!$B$10</f>
        <v>0</v>
      </c>
      <c r="AT24" s="14" t="str">
        <f>Opstipodaci!$B$6</f>
        <v>Ersan Spahić</v>
      </c>
      <c r="AU24" t="e">
        <f t="shared" si="21"/>
        <v>#VALUE!</v>
      </c>
    </row>
    <row r="25" spans="1:47" x14ac:dyDescent="0.2">
      <c r="A25" t="str">
        <f>OpstiPodaciUcenika!B26&amp;" ( "&amp;OpstiPodaciUcenika!D26&amp;" ) "&amp;OpstiPodaciUcenika!C26</f>
        <v xml:space="preserve"> (  ) </v>
      </c>
      <c r="B25" s="13">
        <f>OpstiPodaciUcenika!E26</f>
        <v>0</v>
      </c>
      <c r="C25" s="14" t="str">
        <f t="shared" si="7"/>
        <v>0</v>
      </c>
      <c r="D25" s="14" t="str">
        <f t="shared" si="8"/>
        <v/>
      </c>
      <c r="E25" s="14" t="str">
        <f t="shared" si="9"/>
        <v/>
      </c>
      <c r="F25" s="14" t="str">
        <f t="shared" si="10"/>
        <v/>
      </c>
      <c r="G25" s="14" t="str">
        <f t="shared" si="11"/>
        <v/>
      </c>
      <c r="H25" s="14" t="str">
        <f t="shared" si="12"/>
        <v/>
      </c>
      <c r="I25" s="14" t="str">
        <f t="shared" si="13"/>
        <v/>
      </c>
      <c r="J25" s="14" t="str">
        <f t="shared" si="14"/>
        <v/>
      </c>
      <c r="K25" s="14" t="str">
        <f t="shared" si="15"/>
        <v/>
      </c>
      <c r="L25" s="14" t="str">
        <f t="shared" si="16"/>
        <v/>
      </c>
      <c r="M25" s="14" t="str">
        <f t="shared" si="17"/>
        <v/>
      </c>
      <c r="N25" s="14" t="str">
        <f t="shared" si="18"/>
        <v/>
      </c>
      <c r="O25" s="14" t="str">
        <f t="shared" si="19"/>
        <v/>
      </c>
      <c r="P25" s="14" t="e">
        <f>IF(AU25,"",Reference!$B$1)</f>
        <v>#VALUE!</v>
      </c>
      <c r="Q25" s="14" t="e">
        <f>IF(AU25,Reference!$B$2,"")</f>
        <v>#VALUE!</v>
      </c>
      <c r="R25" s="14" t="str">
        <f t="shared" si="0"/>
        <v>0..2.</v>
      </c>
      <c r="S25">
        <f>OpstiPodaciUcenika!F26</f>
        <v>0</v>
      </c>
      <c r="T25">
        <f>OpstiPodaciUcenika!G26</f>
        <v>0</v>
      </c>
      <c r="U25" s="14" t="str">
        <f>IF(PodaciDiploma!H26=Reference!$D$1,IF(AU25,"",Reference!$B$3),Reference!$B$3)</f>
        <v>---------------</v>
      </c>
      <c r="V25" s="14" t="str">
        <f>IF(PodaciDiploma!H26=Reference!$D$1,IF(AU25,Reference!$B$4,""),Reference!$B$4)</f>
        <v>---------------</v>
      </c>
      <c r="W25" s="14" t="str">
        <f>IF(PodaciDiploma!H26=Reference!$D$2,IF(AU25,"",Reference!$B$5),Reference!$B$5)</f>
        <v>---------------</v>
      </c>
      <c r="X25" s="14" t="str">
        <f>IF(PodaciDiploma!H26=Reference!$D$2,IF(AU25,Reference!$B$6,""),Reference!$B$6)</f>
        <v>---------------</v>
      </c>
      <c r="Y25" s="14" t="e">
        <f>IF(AU25,"",Reference!$B$7)</f>
        <v>#VALUE!</v>
      </c>
      <c r="Z25" s="14" t="e">
        <f>IF(AU25,Reference!$B$8,"")</f>
        <v>#VALUE!</v>
      </c>
      <c r="AA25" s="14" t="e">
        <f>IF(AU25,"",Reference!$B$9)</f>
        <v>#VALUE!</v>
      </c>
      <c r="AB25" s="14" t="e">
        <f>IF(AU25,Reference!$B$10,"")</f>
        <v>#VALUE!</v>
      </c>
      <c r="AC25" s="14" t="str">
        <f>IF(AD25=1,Reference!$E$1,IF(AD25=2,Reference!$E$2,IF(AD25=3,Reference!$E$3,IF(AD25=4,Reference!$E$4,IF(AD25=5,Reference!$E$5,"")))))</f>
        <v/>
      </c>
      <c r="AD25" s="21" t="str">
        <f>IF(PodaciDiploma!D26&lt;&gt;0,PodaciDiploma!D26,"")</f>
        <v/>
      </c>
      <c r="AE25" s="14" t="str">
        <f>IF(AF25=1,Reference!$E$1,IF(AF25=2,Reference!$E$2,IF(AF25=3,Reference!$E$3,IF(AF25=4,Reference!$E$4,IF(AF25=5,Reference!$E$5,"")))))</f>
        <v/>
      </c>
      <c r="AF25" s="21" t="str">
        <f>IF(PodaciDiploma!E26&lt;&gt;0,PodaciDiploma!E26,"")</f>
        <v/>
      </c>
      <c r="AG25" t="str">
        <f>IF(AH25&lt;&gt;"",IF(AH25&lt;4.5,IF(AH25&lt;3.5,IF(AH25&lt;2.5,Reference!$F$2,Reference!$F$3),Reference!$F$4),Reference!$F$5),"")</f>
        <v/>
      </c>
      <c r="AH25" s="20" t="str">
        <f t="shared" si="20"/>
        <v/>
      </c>
      <c r="AI25" s="20" t="e">
        <f t="shared" si="1"/>
        <v>#VALUE!</v>
      </c>
      <c r="AJ25" s="20" t="e">
        <f t="shared" si="2"/>
        <v>#VALUE!</v>
      </c>
      <c r="AK25" s="20" t="e">
        <f t="shared" si="3"/>
        <v>#VALUE!</v>
      </c>
      <c r="AL25" s="20" t="e">
        <f t="shared" si="4"/>
        <v>#VALUE!</v>
      </c>
      <c r="AM25" s="20" t="e">
        <f t="shared" si="5"/>
        <v>#VALUE!</v>
      </c>
      <c r="AN25" s="20" t="e">
        <f t="shared" si="6"/>
        <v>#VALUE!</v>
      </c>
      <c r="AO25" s="22">
        <f>ROW()</f>
        <v>25</v>
      </c>
      <c r="AP25" s="14" t="str">
        <f>IF(PodaciDiploma!F26&lt;&gt;0,PodaciDiploma!F26,"")</f>
        <v/>
      </c>
      <c r="AQ25" s="14" t="str">
        <f>IF(PodaciDiploma!G26&lt;&gt;0,PodaciDiploma!G26,"")</f>
        <v/>
      </c>
      <c r="AR25" s="14" t="str">
        <f>Opstipodaci!$B$4</f>
        <v>Podgorici</v>
      </c>
      <c r="AS25" s="14">
        <f>Opstipodaci!$B$10</f>
        <v>0</v>
      </c>
      <c r="AT25" s="14" t="str">
        <f>Opstipodaci!$B$6</f>
        <v>Ersan Spahić</v>
      </c>
      <c r="AU25" t="e">
        <f t="shared" si="21"/>
        <v>#VALUE!</v>
      </c>
    </row>
    <row r="26" spans="1:47" x14ac:dyDescent="0.2">
      <c r="A26" t="str">
        <f>OpstiPodaciUcenika!B27&amp;" ( "&amp;OpstiPodaciUcenika!D27&amp;" ) "&amp;OpstiPodaciUcenika!C27</f>
        <v xml:space="preserve"> (  ) </v>
      </c>
      <c r="B26" s="13">
        <f>OpstiPodaciUcenika!E27</f>
        <v>0</v>
      </c>
      <c r="C26" s="14" t="str">
        <f t="shared" si="7"/>
        <v>0</v>
      </c>
      <c r="D26" s="14" t="str">
        <f t="shared" si="8"/>
        <v/>
      </c>
      <c r="E26" s="14" t="str">
        <f t="shared" si="9"/>
        <v/>
      </c>
      <c r="F26" s="14" t="str">
        <f t="shared" si="10"/>
        <v/>
      </c>
      <c r="G26" s="14" t="str">
        <f t="shared" si="11"/>
        <v/>
      </c>
      <c r="H26" s="14" t="str">
        <f t="shared" si="12"/>
        <v/>
      </c>
      <c r="I26" s="14" t="str">
        <f t="shared" si="13"/>
        <v/>
      </c>
      <c r="J26" s="14" t="str">
        <f t="shared" si="14"/>
        <v/>
      </c>
      <c r="K26" s="14" t="str">
        <f t="shared" si="15"/>
        <v/>
      </c>
      <c r="L26" s="14" t="str">
        <f t="shared" si="16"/>
        <v/>
      </c>
      <c r="M26" s="14" t="str">
        <f t="shared" si="17"/>
        <v/>
      </c>
      <c r="N26" s="14" t="str">
        <f t="shared" si="18"/>
        <v/>
      </c>
      <c r="O26" s="14" t="str">
        <f t="shared" si="19"/>
        <v/>
      </c>
      <c r="P26" s="14" t="e">
        <f>IF(AU26,"",Reference!$B$1)</f>
        <v>#VALUE!</v>
      </c>
      <c r="Q26" s="14" t="e">
        <f>IF(AU26,Reference!$B$2,"")</f>
        <v>#VALUE!</v>
      </c>
      <c r="R26" s="14" t="str">
        <f t="shared" si="0"/>
        <v>0..2.</v>
      </c>
      <c r="S26">
        <f>OpstiPodaciUcenika!F27</f>
        <v>0</v>
      </c>
      <c r="T26">
        <f>OpstiPodaciUcenika!G27</f>
        <v>0</v>
      </c>
      <c r="U26" s="14" t="str">
        <f>IF(PodaciDiploma!H27=Reference!$D$1,IF(AU26,"",Reference!$B$3),Reference!$B$3)</f>
        <v>---------------</v>
      </c>
      <c r="V26" s="14" t="str">
        <f>IF(PodaciDiploma!H27=Reference!$D$1,IF(AU26,Reference!$B$4,""),Reference!$B$4)</f>
        <v>---------------</v>
      </c>
      <c r="W26" s="14" t="str">
        <f>IF(PodaciDiploma!H27=Reference!$D$2,IF(AU26,"",Reference!$B$5),Reference!$B$5)</f>
        <v>---------------</v>
      </c>
      <c r="X26" s="14" t="str">
        <f>IF(PodaciDiploma!H27=Reference!$D$2,IF(AU26,Reference!$B$6,""),Reference!$B$6)</f>
        <v>---------------</v>
      </c>
      <c r="Y26" s="14" t="e">
        <f>IF(AU26,"",Reference!$B$7)</f>
        <v>#VALUE!</v>
      </c>
      <c r="Z26" s="14" t="e">
        <f>IF(AU26,Reference!$B$8,"")</f>
        <v>#VALUE!</v>
      </c>
      <c r="AA26" s="14" t="e">
        <f>IF(AU26,"",Reference!$B$9)</f>
        <v>#VALUE!</v>
      </c>
      <c r="AB26" s="14" t="e">
        <f>IF(AU26,Reference!$B$10,"")</f>
        <v>#VALUE!</v>
      </c>
      <c r="AC26" s="14" t="str">
        <f>IF(AD26=1,Reference!$E$1,IF(AD26=2,Reference!$E$2,IF(AD26=3,Reference!$E$3,IF(AD26=4,Reference!$E$4,IF(AD26=5,Reference!$E$5,"")))))</f>
        <v/>
      </c>
      <c r="AD26" s="21" t="str">
        <f>IF(PodaciDiploma!D27&lt;&gt;0,PodaciDiploma!D27,"")</f>
        <v/>
      </c>
      <c r="AE26" s="14" t="str">
        <f>IF(AF26=1,Reference!$E$1,IF(AF26=2,Reference!$E$2,IF(AF26=3,Reference!$E$3,IF(AF26=4,Reference!$E$4,IF(AF26=5,Reference!$E$5,"")))))</f>
        <v/>
      </c>
      <c r="AF26" s="21" t="str">
        <f>IF(PodaciDiploma!E27&lt;&gt;0,PodaciDiploma!E27,"")</f>
        <v/>
      </c>
      <c r="AG26" t="str">
        <f>IF(AH26&lt;&gt;"",IF(AH26&lt;4.5,IF(AH26&lt;3.5,IF(AH26&lt;2.5,Reference!$F$2,Reference!$F$3),Reference!$F$4),Reference!$F$5),"")</f>
        <v/>
      </c>
      <c r="AH26" s="20" t="str">
        <f t="shared" si="20"/>
        <v/>
      </c>
      <c r="AI26" s="20" t="e">
        <f t="shared" si="1"/>
        <v>#VALUE!</v>
      </c>
      <c r="AJ26" s="20" t="e">
        <f t="shared" si="2"/>
        <v>#VALUE!</v>
      </c>
      <c r="AK26" s="20" t="e">
        <f t="shared" si="3"/>
        <v>#VALUE!</v>
      </c>
      <c r="AL26" s="20" t="e">
        <f t="shared" si="4"/>
        <v>#VALUE!</v>
      </c>
      <c r="AM26" s="20" t="e">
        <f t="shared" si="5"/>
        <v>#VALUE!</v>
      </c>
      <c r="AN26" s="20" t="e">
        <f t="shared" si="6"/>
        <v>#VALUE!</v>
      </c>
      <c r="AO26" s="22">
        <f>ROW()</f>
        <v>26</v>
      </c>
      <c r="AP26" s="14" t="str">
        <f>IF(PodaciDiploma!F27&lt;&gt;0,PodaciDiploma!F27,"")</f>
        <v/>
      </c>
      <c r="AQ26" s="14" t="str">
        <f>IF(PodaciDiploma!G27&lt;&gt;0,PodaciDiploma!G27,"")</f>
        <v/>
      </c>
      <c r="AR26" s="14" t="str">
        <f>Opstipodaci!$B$4</f>
        <v>Podgorici</v>
      </c>
      <c r="AS26" s="14">
        <f>Opstipodaci!$B$10</f>
        <v>0</v>
      </c>
      <c r="AT26" s="14" t="str">
        <f>Opstipodaci!$B$6</f>
        <v>Ersan Spahić</v>
      </c>
      <c r="AU26" t="e">
        <f t="shared" si="21"/>
        <v>#VALUE!</v>
      </c>
    </row>
    <row r="27" spans="1:47" x14ac:dyDescent="0.2">
      <c r="A27" t="str">
        <f>OpstiPodaciUcenika!B28&amp;" ( "&amp;OpstiPodaciUcenika!D28&amp;" ) "&amp;OpstiPodaciUcenika!C28</f>
        <v xml:space="preserve"> (  ) </v>
      </c>
      <c r="B27" s="13">
        <f>OpstiPodaciUcenika!E28</f>
        <v>0</v>
      </c>
      <c r="C27" s="14" t="str">
        <f t="shared" si="7"/>
        <v>0</v>
      </c>
      <c r="D27" s="14" t="str">
        <f t="shared" si="8"/>
        <v/>
      </c>
      <c r="E27" s="14" t="str">
        <f t="shared" si="9"/>
        <v/>
      </c>
      <c r="F27" s="14" t="str">
        <f t="shared" si="10"/>
        <v/>
      </c>
      <c r="G27" s="14" t="str">
        <f t="shared" si="11"/>
        <v/>
      </c>
      <c r="H27" s="14" t="str">
        <f t="shared" si="12"/>
        <v/>
      </c>
      <c r="I27" s="14" t="str">
        <f t="shared" si="13"/>
        <v/>
      </c>
      <c r="J27" s="14" t="str">
        <f t="shared" si="14"/>
        <v/>
      </c>
      <c r="K27" s="14" t="str">
        <f t="shared" si="15"/>
        <v/>
      </c>
      <c r="L27" s="14" t="str">
        <f t="shared" si="16"/>
        <v/>
      </c>
      <c r="M27" s="14" t="str">
        <f t="shared" si="17"/>
        <v/>
      </c>
      <c r="N27" s="14" t="str">
        <f t="shared" si="18"/>
        <v/>
      </c>
      <c r="O27" s="14" t="str">
        <f t="shared" si="19"/>
        <v/>
      </c>
      <c r="P27" s="14" t="e">
        <f>IF(AU27,"",Reference!$B$1)</f>
        <v>#VALUE!</v>
      </c>
      <c r="Q27" s="14" t="e">
        <f>IF(AU27,Reference!$B$2,"")</f>
        <v>#VALUE!</v>
      </c>
      <c r="R27" s="14" t="str">
        <f t="shared" si="0"/>
        <v>0..2.</v>
      </c>
      <c r="S27">
        <f>OpstiPodaciUcenika!F28</f>
        <v>0</v>
      </c>
      <c r="T27">
        <f>OpstiPodaciUcenika!G28</f>
        <v>0</v>
      </c>
      <c r="U27" s="14" t="str">
        <f>IF(PodaciDiploma!H28=Reference!$D$1,IF(AU27,"",Reference!$B$3),Reference!$B$3)</f>
        <v>---------------</v>
      </c>
      <c r="V27" s="14" t="str">
        <f>IF(PodaciDiploma!H28=Reference!$D$1,IF(AU27,Reference!$B$4,""),Reference!$B$4)</f>
        <v>---------------</v>
      </c>
      <c r="W27" s="14" t="str">
        <f>IF(PodaciDiploma!H28=Reference!$D$2,IF(AU27,"",Reference!$B$5),Reference!$B$5)</f>
        <v>---------------</v>
      </c>
      <c r="X27" s="14" t="str">
        <f>IF(PodaciDiploma!H28=Reference!$D$2,IF(AU27,Reference!$B$6,""),Reference!$B$6)</f>
        <v>---------------</v>
      </c>
      <c r="Y27" s="14" t="e">
        <f>IF(AU27,"",Reference!$B$7)</f>
        <v>#VALUE!</v>
      </c>
      <c r="Z27" s="14" t="e">
        <f>IF(AU27,Reference!$B$8,"")</f>
        <v>#VALUE!</v>
      </c>
      <c r="AA27" s="14" t="e">
        <f>IF(AU27,"",Reference!$B$9)</f>
        <v>#VALUE!</v>
      </c>
      <c r="AB27" s="14" t="e">
        <f>IF(AU27,Reference!$B$10,"")</f>
        <v>#VALUE!</v>
      </c>
      <c r="AC27" s="14" t="str">
        <f>IF(AD27=1,Reference!$E$1,IF(AD27=2,Reference!$E$2,IF(AD27=3,Reference!$E$3,IF(AD27=4,Reference!$E$4,IF(AD27=5,Reference!$E$5,"")))))</f>
        <v/>
      </c>
      <c r="AD27" s="21" t="str">
        <f>IF(PodaciDiploma!D28&lt;&gt;0,PodaciDiploma!D28,"")</f>
        <v/>
      </c>
      <c r="AE27" s="14" t="str">
        <f>IF(AF27=1,Reference!$E$1,IF(AF27=2,Reference!$E$2,IF(AF27=3,Reference!$E$3,IF(AF27=4,Reference!$E$4,IF(AF27=5,Reference!$E$5,"")))))</f>
        <v/>
      </c>
      <c r="AF27" s="21" t="str">
        <f>IF(PodaciDiploma!E28&lt;&gt;0,PodaciDiploma!E28,"")</f>
        <v/>
      </c>
      <c r="AG27" t="str">
        <f>IF(AH27&lt;&gt;"",IF(AH27&lt;4.5,IF(AH27&lt;3.5,IF(AH27&lt;2.5,Reference!$F$2,Reference!$F$3),Reference!$F$4),Reference!$F$5),"")</f>
        <v/>
      </c>
      <c r="AH27" s="20" t="str">
        <f t="shared" si="20"/>
        <v/>
      </c>
      <c r="AI27" s="20" t="e">
        <f t="shared" si="1"/>
        <v>#VALUE!</v>
      </c>
      <c r="AJ27" s="20" t="e">
        <f t="shared" si="2"/>
        <v>#VALUE!</v>
      </c>
      <c r="AK27" s="20" t="e">
        <f t="shared" si="3"/>
        <v>#VALUE!</v>
      </c>
      <c r="AL27" s="20" t="e">
        <f t="shared" si="4"/>
        <v>#VALUE!</v>
      </c>
      <c r="AM27" s="20" t="e">
        <f t="shared" si="5"/>
        <v>#VALUE!</v>
      </c>
      <c r="AN27" s="20" t="e">
        <f t="shared" si="6"/>
        <v>#VALUE!</v>
      </c>
      <c r="AO27" s="22">
        <f>ROW()</f>
        <v>27</v>
      </c>
      <c r="AP27" s="14" t="str">
        <f>IF(PodaciDiploma!F28&lt;&gt;0,PodaciDiploma!F28,"")</f>
        <v/>
      </c>
      <c r="AQ27" s="14" t="str">
        <f>IF(PodaciDiploma!G28&lt;&gt;0,PodaciDiploma!G28,"")</f>
        <v/>
      </c>
      <c r="AR27" s="14" t="str">
        <f>Opstipodaci!$B$4</f>
        <v>Podgorici</v>
      </c>
      <c r="AS27" s="14">
        <f>Opstipodaci!$B$10</f>
        <v>0</v>
      </c>
      <c r="AT27" s="14" t="str">
        <f>Opstipodaci!$B$6</f>
        <v>Ersan Spahić</v>
      </c>
      <c r="AU27" t="e">
        <f t="shared" si="21"/>
        <v>#VALUE!</v>
      </c>
    </row>
    <row r="28" spans="1:47" x14ac:dyDescent="0.2">
      <c r="A28" t="str">
        <f>OpstiPodaciUcenika!B29&amp;" ( "&amp;OpstiPodaciUcenika!D29&amp;" ) "&amp;OpstiPodaciUcenika!C29</f>
        <v xml:space="preserve"> (  ) </v>
      </c>
      <c r="B28" s="13">
        <f>OpstiPodaciUcenika!E29</f>
        <v>0</v>
      </c>
      <c r="C28" s="14" t="str">
        <f t="shared" si="7"/>
        <v>0</v>
      </c>
      <c r="D28" s="14" t="str">
        <f t="shared" si="8"/>
        <v/>
      </c>
      <c r="E28" s="14" t="str">
        <f t="shared" si="9"/>
        <v/>
      </c>
      <c r="F28" s="14" t="str">
        <f t="shared" si="10"/>
        <v/>
      </c>
      <c r="G28" s="14" t="str">
        <f t="shared" si="11"/>
        <v/>
      </c>
      <c r="H28" s="14" t="str">
        <f t="shared" si="12"/>
        <v/>
      </c>
      <c r="I28" s="14" t="str">
        <f t="shared" si="13"/>
        <v/>
      </c>
      <c r="J28" s="14" t="str">
        <f t="shared" si="14"/>
        <v/>
      </c>
      <c r="K28" s="14" t="str">
        <f t="shared" si="15"/>
        <v/>
      </c>
      <c r="L28" s="14" t="str">
        <f t="shared" si="16"/>
        <v/>
      </c>
      <c r="M28" s="14" t="str">
        <f t="shared" si="17"/>
        <v/>
      </c>
      <c r="N28" s="14" t="str">
        <f t="shared" si="18"/>
        <v/>
      </c>
      <c r="O28" s="14" t="str">
        <f t="shared" si="19"/>
        <v/>
      </c>
      <c r="P28" s="14" t="e">
        <f>IF(AU28,"",Reference!$B$1)</f>
        <v>#VALUE!</v>
      </c>
      <c r="Q28" s="14" t="e">
        <f>IF(AU28,Reference!$B$2,"")</f>
        <v>#VALUE!</v>
      </c>
      <c r="R28" s="14" t="str">
        <f t="shared" si="0"/>
        <v>0..2.</v>
      </c>
      <c r="S28">
        <f>OpstiPodaciUcenika!F29</f>
        <v>0</v>
      </c>
      <c r="T28">
        <f>OpstiPodaciUcenika!G29</f>
        <v>0</v>
      </c>
      <c r="U28" s="14" t="str">
        <f>IF(PodaciDiploma!H29=Reference!$D$1,IF(AU28,"",Reference!$B$3),Reference!$B$3)</f>
        <v>---------------</v>
      </c>
      <c r="V28" s="14" t="str">
        <f>IF(PodaciDiploma!H29=Reference!$D$1,IF(AU28,Reference!$B$4,""),Reference!$B$4)</f>
        <v>---------------</v>
      </c>
      <c r="W28" s="14" t="str">
        <f>IF(PodaciDiploma!H29=Reference!$D$2,IF(AU28,"",Reference!$B$5),Reference!$B$5)</f>
        <v>---------------</v>
      </c>
      <c r="X28" s="14" t="str">
        <f>IF(PodaciDiploma!H29=Reference!$D$2,IF(AU28,Reference!$B$6,""),Reference!$B$6)</f>
        <v>---------------</v>
      </c>
      <c r="Y28" s="14" t="e">
        <f>IF(AU28,"",Reference!$B$7)</f>
        <v>#VALUE!</v>
      </c>
      <c r="Z28" s="14" t="e">
        <f>IF(AU28,Reference!$B$8,"")</f>
        <v>#VALUE!</v>
      </c>
      <c r="AA28" s="14" t="e">
        <f>IF(AU28,"",Reference!$B$9)</f>
        <v>#VALUE!</v>
      </c>
      <c r="AB28" s="14" t="e">
        <f>IF(AU28,Reference!$B$10,"")</f>
        <v>#VALUE!</v>
      </c>
      <c r="AC28" s="14" t="str">
        <f>IF(AD28=1,Reference!$E$1,IF(AD28=2,Reference!$E$2,IF(AD28=3,Reference!$E$3,IF(AD28=4,Reference!$E$4,IF(AD28=5,Reference!$E$5,"")))))</f>
        <v/>
      </c>
      <c r="AD28" s="21" t="str">
        <f>IF(PodaciDiploma!D29&lt;&gt;0,PodaciDiploma!D29,"")</f>
        <v/>
      </c>
      <c r="AE28" s="14" t="str">
        <f>IF(AF28=1,Reference!$E$1,IF(AF28=2,Reference!$E$2,IF(AF28=3,Reference!$E$3,IF(AF28=4,Reference!$E$4,IF(AF28=5,Reference!$E$5,"")))))</f>
        <v/>
      </c>
      <c r="AF28" s="21" t="str">
        <f>IF(PodaciDiploma!E29&lt;&gt;0,PodaciDiploma!E29,"")</f>
        <v/>
      </c>
      <c r="AG28" t="str">
        <f>IF(AH28&lt;&gt;"",IF(AH28&lt;4.5,IF(AH28&lt;3.5,IF(AH28&lt;2.5,Reference!$F$2,Reference!$F$3),Reference!$F$4),Reference!$F$5),"")</f>
        <v/>
      </c>
      <c r="AH28" s="20" t="str">
        <f t="shared" si="20"/>
        <v/>
      </c>
      <c r="AI28" s="20" t="e">
        <f t="shared" si="1"/>
        <v>#VALUE!</v>
      </c>
      <c r="AJ28" s="20" t="e">
        <f t="shared" si="2"/>
        <v>#VALUE!</v>
      </c>
      <c r="AK28" s="20" t="e">
        <f t="shared" si="3"/>
        <v>#VALUE!</v>
      </c>
      <c r="AL28" s="20" t="e">
        <f t="shared" si="4"/>
        <v>#VALUE!</v>
      </c>
      <c r="AM28" s="20" t="e">
        <f t="shared" si="5"/>
        <v>#VALUE!</v>
      </c>
      <c r="AN28" s="20" t="e">
        <f t="shared" si="6"/>
        <v>#VALUE!</v>
      </c>
      <c r="AO28" s="22">
        <f>ROW()</f>
        <v>28</v>
      </c>
      <c r="AP28" s="14" t="str">
        <f>IF(PodaciDiploma!F29&lt;&gt;0,PodaciDiploma!F29,"")</f>
        <v/>
      </c>
      <c r="AQ28" s="14" t="str">
        <f>IF(PodaciDiploma!G29&lt;&gt;0,PodaciDiploma!G29,"")</f>
        <v/>
      </c>
      <c r="AR28" s="14" t="str">
        <f>Opstipodaci!$B$4</f>
        <v>Podgorici</v>
      </c>
      <c r="AS28" s="14">
        <f>Opstipodaci!$B$10</f>
        <v>0</v>
      </c>
      <c r="AT28" s="14" t="str">
        <f>Opstipodaci!$B$6</f>
        <v>Ersan Spahić</v>
      </c>
      <c r="AU28" t="e">
        <f t="shared" si="21"/>
        <v>#VALUE!</v>
      </c>
    </row>
    <row r="29" spans="1:47" x14ac:dyDescent="0.2">
      <c r="A29" t="str">
        <f>OpstiPodaciUcenika!B30&amp;" ( "&amp;OpstiPodaciUcenika!D30&amp;" ) "&amp;OpstiPodaciUcenika!C30</f>
        <v xml:space="preserve"> (  ) </v>
      </c>
      <c r="B29" s="13">
        <f>OpstiPodaciUcenika!E30</f>
        <v>0</v>
      </c>
      <c r="C29" s="14" t="str">
        <f t="shared" si="7"/>
        <v>0</v>
      </c>
      <c r="D29" s="14" t="str">
        <f t="shared" si="8"/>
        <v/>
      </c>
      <c r="E29" s="14" t="str">
        <f t="shared" si="9"/>
        <v/>
      </c>
      <c r="F29" s="14" t="str">
        <f t="shared" si="10"/>
        <v/>
      </c>
      <c r="G29" s="14" t="str">
        <f t="shared" si="11"/>
        <v/>
      </c>
      <c r="H29" s="14" t="str">
        <f t="shared" si="12"/>
        <v/>
      </c>
      <c r="I29" s="14" t="str">
        <f t="shared" si="13"/>
        <v/>
      </c>
      <c r="J29" s="14" t="str">
        <f t="shared" si="14"/>
        <v/>
      </c>
      <c r="K29" s="14" t="str">
        <f t="shared" si="15"/>
        <v/>
      </c>
      <c r="L29" s="14" t="str">
        <f t="shared" si="16"/>
        <v/>
      </c>
      <c r="M29" s="14" t="str">
        <f t="shared" si="17"/>
        <v/>
      </c>
      <c r="N29" s="14" t="str">
        <f t="shared" si="18"/>
        <v/>
      </c>
      <c r="O29" s="14" t="str">
        <f t="shared" si="19"/>
        <v/>
      </c>
      <c r="P29" s="14" t="e">
        <f>IF(AU29,"",Reference!$B$1)</f>
        <v>#VALUE!</v>
      </c>
      <c r="Q29" s="14" t="e">
        <f>IF(AU29,Reference!$B$2,"")</f>
        <v>#VALUE!</v>
      </c>
      <c r="R29" s="14" t="str">
        <f t="shared" si="0"/>
        <v>0..2.</v>
      </c>
      <c r="S29">
        <f>OpstiPodaciUcenika!F30</f>
        <v>0</v>
      </c>
      <c r="T29">
        <f>OpstiPodaciUcenika!G30</f>
        <v>0</v>
      </c>
      <c r="U29" s="14" t="str">
        <f>IF(PodaciDiploma!H30=Reference!$D$1,IF(AU29,"",Reference!$B$3),Reference!$B$3)</f>
        <v>---------------</v>
      </c>
      <c r="V29" s="14" t="str">
        <f>IF(PodaciDiploma!H30=Reference!$D$1,IF(AU29,Reference!$B$4,""),Reference!$B$4)</f>
        <v>---------------</v>
      </c>
      <c r="W29" s="14" t="str">
        <f>IF(PodaciDiploma!H30=Reference!$D$2,IF(AU29,"",Reference!$B$5),Reference!$B$5)</f>
        <v>---------------</v>
      </c>
      <c r="X29" s="14" t="str">
        <f>IF(PodaciDiploma!H30=Reference!$D$2,IF(AU29,Reference!$B$6,""),Reference!$B$6)</f>
        <v>---------------</v>
      </c>
      <c r="Y29" s="14" t="e">
        <f>IF(AU29,"",Reference!$B$7)</f>
        <v>#VALUE!</v>
      </c>
      <c r="Z29" s="14" t="e">
        <f>IF(AU29,Reference!$B$8,"")</f>
        <v>#VALUE!</v>
      </c>
      <c r="AA29" s="14" t="e">
        <f>IF(AU29,"",Reference!$B$9)</f>
        <v>#VALUE!</v>
      </c>
      <c r="AB29" s="14" t="e">
        <f>IF(AU29,Reference!$B$10,"")</f>
        <v>#VALUE!</v>
      </c>
      <c r="AC29" s="14" t="str">
        <f>IF(AD29=1,Reference!$E$1,IF(AD29=2,Reference!$E$2,IF(AD29=3,Reference!$E$3,IF(AD29=4,Reference!$E$4,IF(AD29=5,Reference!$E$5,"")))))</f>
        <v/>
      </c>
      <c r="AD29" s="21" t="str">
        <f>IF(PodaciDiploma!D30&lt;&gt;0,PodaciDiploma!D30,"")</f>
        <v/>
      </c>
      <c r="AE29" s="14" t="str">
        <f>IF(AF29=1,Reference!$E$1,IF(AF29=2,Reference!$E$2,IF(AF29=3,Reference!$E$3,IF(AF29=4,Reference!$E$4,IF(AF29=5,Reference!$E$5,"")))))</f>
        <v/>
      </c>
      <c r="AF29" s="21" t="str">
        <f>IF(PodaciDiploma!E30&lt;&gt;0,PodaciDiploma!E30,"")</f>
        <v/>
      </c>
      <c r="AG29" t="str">
        <f>IF(AH29&lt;&gt;"",IF(AH29&lt;4.5,IF(AH29&lt;3.5,IF(AH29&lt;2.5,Reference!$F$2,Reference!$F$3),Reference!$F$4),Reference!$F$5),"")</f>
        <v/>
      </c>
      <c r="AH29" s="20" t="str">
        <f t="shared" si="20"/>
        <v/>
      </c>
      <c r="AI29" s="20" t="e">
        <f t="shared" si="1"/>
        <v>#VALUE!</v>
      </c>
      <c r="AJ29" s="20" t="e">
        <f t="shared" si="2"/>
        <v>#VALUE!</v>
      </c>
      <c r="AK29" s="20" t="e">
        <f t="shared" si="3"/>
        <v>#VALUE!</v>
      </c>
      <c r="AL29" s="20" t="e">
        <f t="shared" si="4"/>
        <v>#VALUE!</v>
      </c>
      <c r="AM29" s="20" t="e">
        <f t="shared" si="5"/>
        <v>#VALUE!</v>
      </c>
      <c r="AN29" s="20" t="e">
        <f t="shared" si="6"/>
        <v>#VALUE!</v>
      </c>
      <c r="AO29" s="22">
        <f>ROW()</f>
        <v>29</v>
      </c>
      <c r="AP29" s="14" t="str">
        <f>IF(PodaciDiploma!F30&lt;&gt;0,PodaciDiploma!F30,"")</f>
        <v/>
      </c>
      <c r="AQ29" s="14" t="str">
        <f>IF(PodaciDiploma!G30&lt;&gt;0,PodaciDiploma!G30,"")</f>
        <v/>
      </c>
      <c r="AR29" s="14" t="str">
        <f>Opstipodaci!$B$4</f>
        <v>Podgorici</v>
      </c>
      <c r="AS29" s="14">
        <f>Opstipodaci!$B$10</f>
        <v>0</v>
      </c>
      <c r="AT29" s="14" t="str">
        <f>Opstipodaci!$B$6</f>
        <v>Ersan Spahić</v>
      </c>
      <c r="AU29" t="e">
        <f t="shared" si="21"/>
        <v>#VALUE!</v>
      </c>
    </row>
    <row r="30" spans="1:47" x14ac:dyDescent="0.2">
      <c r="A30" t="str">
        <f>OpstiPodaciUcenika!B31&amp;" ( "&amp;OpstiPodaciUcenika!D31&amp;" ) "&amp;OpstiPodaciUcenika!C31</f>
        <v xml:space="preserve"> (  ) </v>
      </c>
      <c r="B30" s="13">
        <f>OpstiPodaciUcenika!E31</f>
        <v>0</v>
      </c>
      <c r="C30" s="14" t="str">
        <f t="shared" si="7"/>
        <v>0</v>
      </c>
      <c r="D30" s="14" t="str">
        <f t="shared" si="8"/>
        <v/>
      </c>
      <c r="E30" s="14" t="str">
        <f t="shared" si="9"/>
        <v/>
      </c>
      <c r="F30" s="14" t="str">
        <f t="shared" si="10"/>
        <v/>
      </c>
      <c r="G30" s="14" t="str">
        <f t="shared" si="11"/>
        <v/>
      </c>
      <c r="H30" s="14" t="str">
        <f t="shared" si="12"/>
        <v/>
      </c>
      <c r="I30" s="14" t="str">
        <f t="shared" si="13"/>
        <v/>
      </c>
      <c r="J30" s="14" t="str">
        <f t="shared" si="14"/>
        <v/>
      </c>
      <c r="K30" s="14" t="str">
        <f t="shared" si="15"/>
        <v/>
      </c>
      <c r="L30" s="14" t="str">
        <f t="shared" si="16"/>
        <v/>
      </c>
      <c r="M30" s="14" t="str">
        <f t="shared" si="17"/>
        <v/>
      </c>
      <c r="N30" s="14" t="str">
        <f t="shared" si="18"/>
        <v/>
      </c>
      <c r="O30" s="14" t="str">
        <f t="shared" si="19"/>
        <v/>
      </c>
      <c r="P30" s="14" t="e">
        <f>IF(AU30,"",Reference!$B$1)</f>
        <v>#VALUE!</v>
      </c>
      <c r="Q30" s="14" t="e">
        <f>IF(AU30,Reference!$B$2,"")</f>
        <v>#VALUE!</v>
      </c>
      <c r="R30" s="14" t="str">
        <f t="shared" si="0"/>
        <v>0..2.</v>
      </c>
      <c r="S30">
        <f>OpstiPodaciUcenika!F31</f>
        <v>0</v>
      </c>
      <c r="T30">
        <f>OpstiPodaciUcenika!G31</f>
        <v>0</v>
      </c>
      <c r="U30" s="14" t="str">
        <f>IF(PodaciDiploma!H31=Reference!$D$1,IF(AU30,"",Reference!$B$3),Reference!$B$3)</f>
        <v>---------------</v>
      </c>
      <c r="V30" s="14" t="str">
        <f>IF(PodaciDiploma!H31=Reference!$D$1,IF(AU30,Reference!$B$4,""),Reference!$B$4)</f>
        <v>---------------</v>
      </c>
      <c r="W30" s="14" t="str">
        <f>IF(PodaciDiploma!H31=Reference!$D$2,IF(AU30,"",Reference!$B$5),Reference!$B$5)</f>
        <v>---------------</v>
      </c>
      <c r="X30" s="14" t="str">
        <f>IF(PodaciDiploma!H31=Reference!$D$2,IF(AU30,Reference!$B$6,""),Reference!$B$6)</f>
        <v>---------------</v>
      </c>
      <c r="Y30" s="14" t="e">
        <f>IF(AU30,"",Reference!$B$7)</f>
        <v>#VALUE!</v>
      </c>
      <c r="Z30" s="14" t="e">
        <f>IF(AU30,Reference!$B$8,"")</f>
        <v>#VALUE!</v>
      </c>
      <c r="AA30" s="14" t="e">
        <f>IF(AU30,"",Reference!$B$9)</f>
        <v>#VALUE!</v>
      </c>
      <c r="AB30" s="14" t="e">
        <f>IF(AU30,Reference!$B$10,"")</f>
        <v>#VALUE!</v>
      </c>
      <c r="AC30" s="14" t="str">
        <f>IF(AD30=1,Reference!$E$1,IF(AD30=2,Reference!$E$2,IF(AD30=3,Reference!$E$3,IF(AD30=4,Reference!$E$4,IF(AD30=5,Reference!$E$5,"")))))</f>
        <v/>
      </c>
      <c r="AD30" s="21" t="str">
        <f>IF(PodaciDiploma!D31&lt;&gt;0,PodaciDiploma!D31,"")</f>
        <v/>
      </c>
      <c r="AE30" s="14" t="str">
        <f>IF(AF30=1,Reference!$E$1,IF(AF30=2,Reference!$E$2,IF(AF30=3,Reference!$E$3,IF(AF30=4,Reference!$E$4,IF(AF30=5,Reference!$E$5,"")))))</f>
        <v/>
      </c>
      <c r="AF30" s="21" t="str">
        <f>IF(PodaciDiploma!E31&lt;&gt;0,PodaciDiploma!E31,"")</f>
        <v/>
      </c>
      <c r="AG30" t="str">
        <f>IF(AH30&lt;&gt;"",IF(AH30&lt;4.5,IF(AH30&lt;3.5,IF(AH30&lt;2.5,Reference!$F$2,Reference!$F$3),Reference!$F$4),Reference!$F$5),"")</f>
        <v/>
      </c>
      <c r="AH30" s="20" t="str">
        <f t="shared" si="20"/>
        <v/>
      </c>
      <c r="AI30" s="20" t="e">
        <f t="shared" si="1"/>
        <v>#VALUE!</v>
      </c>
      <c r="AJ30" s="20" t="e">
        <f t="shared" si="2"/>
        <v>#VALUE!</v>
      </c>
      <c r="AK30" s="20" t="e">
        <f t="shared" si="3"/>
        <v>#VALUE!</v>
      </c>
      <c r="AL30" s="20" t="e">
        <f t="shared" si="4"/>
        <v>#VALUE!</v>
      </c>
      <c r="AM30" s="20" t="e">
        <f t="shared" si="5"/>
        <v>#VALUE!</v>
      </c>
      <c r="AN30" s="20" t="e">
        <f t="shared" si="6"/>
        <v>#VALUE!</v>
      </c>
      <c r="AO30" s="22">
        <f>ROW()</f>
        <v>30</v>
      </c>
      <c r="AP30" s="14" t="str">
        <f>IF(PodaciDiploma!F31&lt;&gt;0,PodaciDiploma!F31,"")</f>
        <v/>
      </c>
      <c r="AQ30" s="14" t="str">
        <f>IF(PodaciDiploma!G31&lt;&gt;0,PodaciDiploma!G31,"")</f>
        <v/>
      </c>
      <c r="AR30" s="14" t="str">
        <f>Opstipodaci!$B$4</f>
        <v>Podgorici</v>
      </c>
      <c r="AS30" s="14">
        <f>Opstipodaci!$B$10</f>
        <v>0</v>
      </c>
      <c r="AT30" s="14" t="str">
        <f>Opstipodaci!$B$6</f>
        <v>Ersan Spahić</v>
      </c>
      <c r="AU30" t="e">
        <f t="shared" si="21"/>
        <v>#VALUE!</v>
      </c>
    </row>
    <row r="31" spans="1:47" x14ac:dyDescent="0.2">
      <c r="A31" t="str">
        <f>OpstiPodaciUcenika!B32&amp;" ( "&amp;OpstiPodaciUcenika!D32&amp;" ) "&amp;OpstiPodaciUcenika!C32</f>
        <v xml:space="preserve"> (  ) </v>
      </c>
      <c r="B31" s="13">
        <f>OpstiPodaciUcenika!E32</f>
        <v>0</v>
      </c>
      <c r="C31" s="14" t="str">
        <f t="shared" si="7"/>
        <v>0</v>
      </c>
      <c r="D31" s="14" t="str">
        <f t="shared" si="8"/>
        <v/>
      </c>
      <c r="E31" s="14" t="str">
        <f t="shared" si="9"/>
        <v/>
      </c>
      <c r="F31" s="14" t="str">
        <f t="shared" si="10"/>
        <v/>
      </c>
      <c r="G31" s="14" t="str">
        <f t="shared" si="11"/>
        <v/>
      </c>
      <c r="H31" s="14" t="str">
        <f t="shared" si="12"/>
        <v/>
      </c>
      <c r="I31" s="14" t="str">
        <f t="shared" si="13"/>
        <v/>
      </c>
      <c r="J31" s="14" t="str">
        <f t="shared" si="14"/>
        <v/>
      </c>
      <c r="K31" s="14" t="str">
        <f t="shared" si="15"/>
        <v/>
      </c>
      <c r="L31" s="14" t="str">
        <f t="shared" si="16"/>
        <v/>
      </c>
      <c r="M31" s="14" t="str">
        <f t="shared" si="17"/>
        <v/>
      </c>
      <c r="N31" s="14" t="str">
        <f t="shared" si="18"/>
        <v/>
      </c>
      <c r="O31" s="14" t="str">
        <f t="shared" si="19"/>
        <v/>
      </c>
      <c r="P31" s="14" t="e">
        <f>IF(AU31,"",Reference!$B$1)</f>
        <v>#VALUE!</v>
      </c>
      <c r="Q31" s="14" t="e">
        <f>IF(AU31,Reference!$B$2,"")</f>
        <v>#VALUE!</v>
      </c>
      <c r="R31" s="14" t="str">
        <f t="shared" si="0"/>
        <v>0..2.</v>
      </c>
      <c r="S31">
        <f>OpstiPodaciUcenika!F32</f>
        <v>0</v>
      </c>
      <c r="T31">
        <f>OpstiPodaciUcenika!G32</f>
        <v>0</v>
      </c>
      <c r="U31" s="14" t="str">
        <f>IF(PodaciDiploma!H32=Reference!$D$1,IF(AU31,"",Reference!$B$3),Reference!$B$3)</f>
        <v>---------------</v>
      </c>
      <c r="V31" s="14" t="str">
        <f>IF(PodaciDiploma!H32=Reference!$D$1,IF(AU31,Reference!$B$4,""),Reference!$B$4)</f>
        <v>---------------</v>
      </c>
      <c r="W31" s="14" t="str">
        <f>IF(PodaciDiploma!H32=Reference!$D$2,IF(AU31,"",Reference!$B$5),Reference!$B$5)</f>
        <v>---------------</v>
      </c>
      <c r="X31" s="14" t="str">
        <f>IF(PodaciDiploma!H32=Reference!$D$2,IF(AU31,Reference!$B$6,""),Reference!$B$6)</f>
        <v>---------------</v>
      </c>
      <c r="Y31" s="14" t="e">
        <f>IF(AU31,"",Reference!$B$7)</f>
        <v>#VALUE!</v>
      </c>
      <c r="Z31" s="14" t="e">
        <f>IF(AU31,Reference!$B$8,"")</f>
        <v>#VALUE!</v>
      </c>
      <c r="AA31" s="14" t="e">
        <f>IF(AU31,"",Reference!$B$9)</f>
        <v>#VALUE!</v>
      </c>
      <c r="AB31" s="14" t="e">
        <f>IF(AU31,Reference!$B$10,"")</f>
        <v>#VALUE!</v>
      </c>
      <c r="AC31" s="14" t="str">
        <f>IF(AD31=1,Reference!$E$1,IF(AD31=2,Reference!$E$2,IF(AD31=3,Reference!$E$3,IF(AD31=4,Reference!$E$4,IF(AD31=5,Reference!$E$5,"")))))</f>
        <v/>
      </c>
      <c r="AD31" s="21" t="str">
        <f>IF(PodaciDiploma!D32&lt;&gt;0,PodaciDiploma!D32,"")</f>
        <v/>
      </c>
      <c r="AE31" s="14" t="str">
        <f>IF(AF31=1,Reference!$E$1,IF(AF31=2,Reference!$E$2,IF(AF31=3,Reference!$E$3,IF(AF31=4,Reference!$E$4,IF(AF31=5,Reference!$E$5,"")))))</f>
        <v/>
      </c>
      <c r="AF31" s="21" t="str">
        <f>IF(PodaciDiploma!E32&lt;&gt;0,PodaciDiploma!E32,"")</f>
        <v/>
      </c>
      <c r="AG31" t="str">
        <f>IF(AH31&lt;&gt;"",IF(AH31&lt;4.5,IF(AH31&lt;3.5,IF(AH31&lt;2.5,Reference!$F$2,Reference!$F$3),Reference!$F$4),Reference!$F$5),"")</f>
        <v/>
      </c>
      <c r="AH31" s="20" t="str">
        <f t="shared" si="20"/>
        <v/>
      </c>
      <c r="AI31" s="20" t="e">
        <f t="shared" si="1"/>
        <v>#VALUE!</v>
      </c>
      <c r="AJ31" s="20" t="e">
        <f t="shared" si="2"/>
        <v>#VALUE!</v>
      </c>
      <c r="AK31" s="20" t="e">
        <f t="shared" si="3"/>
        <v>#VALUE!</v>
      </c>
      <c r="AL31" s="20" t="e">
        <f t="shared" si="4"/>
        <v>#VALUE!</v>
      </c>
      <c r="AM31" s="20" t="e">
        <f t="shared" si="5"/>
        <v>#VALUE!</v>
      </c>
      <c r="AN31" s="20" t="e">
        <f t="shared" si="6"/>
        <v>#VALUE!</v>
      </c>
      <c r="AO31" s="22">
        <f>ROW()</f>
        <v>31</v>
      </c>
      <c r="AP31" s="14" t="str">
        <f>IF(PodaciDiploma!F32&lt;&gt;0,PodaciDiploma!F32,"")</f>
        <v/>
      </c>
      <c r="AQ31" s="14" t="str">
        <f>IF(PodaciDiploma!G32&lt;&gt;0,PodaciDiploma!G32,"")</f>
        <v/>
      </c>
      <c r="AR31" s="14" t="str">
        <f>Opstipodaci!$B$4</f>
        <v>Podgorici</v>
      </c>
      <c r="AS31" s="14">
        <f>Opstipodaci!$B$10</f>
        <v>0</v>
      </c>
      <c r="AT31" s="14" t="str">
        <f>Opstipodaci!$B$6</f>
        <v>Ersan Spahić</v>
      </c>
      <c r="AU31" t="e">
        <f t="shared" si="21"/>
        <v>#VALUE!</v>
      </c>
    </row>
    <row r="37" spans="47:47" ht="18.75" x14ac:dyDescent="0.2">
      <c r="AU37" s="24" t="s">
        <v>51</v>
      </c>
    </row>
  </sheetData>
  <pageMargins left="0.7" right="0.7" top="0.75" bottom="0.75" header="0.3" footer="0.3"/>
  <pageSetup orientation="portrait" r:id="rId1"/>
  <ignoredErrors>
    <ignoredError sqref="AD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F16"/>
  <sheetViews>
    <sheetView workbookViewId="0">
      <selection activeCell="B1" sqref="B1:B16"/>
    </sheetView>
  </sheetViews>
  <sheetFormatPr defaultRowHeight="15" x14ac:dyDescent="0.2"/>
  <cols>
    <col min="1" max="1" width="10.35546875" bestFit="1" customWidth="1"/>
    <col min="3" max="3" width="50.71484375" customWidth="1"/>
    <col min="4" max="4" width="12.9140625" customWidth="1"/>
    <col min="5" max="5" width="11.02734375" bestFit="1" customWidth="1"/>
    <col min="6" max="6" width="12.23828125" bestFit="1" customWidth="1"/>
  </cols>
  <sheetData>
    <row r="1" spans="1:6" x14ac:dyDescent="0.2">
      <c r="A1" t="s">
        <v>37</v>
      </c>
      <c r="B1" s="23" t="s">
        <v>68</v>
      </c>
      <c r="C1" t="s">
        <v>13</v>
      </c>
      <c r="D1" t="s">
        <v>33</v>
      </c>
      <c r="E1" t="s">
        <v>59</v>
      </c>
      <c r="F1" t="s">
        <v>60</v>
      </c>
    </row>
    <row r="2" spans="1:6" x14ac:dyDescent="0.2">
      <c r="A2" t="s">
        <v>38</v>
      </c>
      <c r="B2" s="23" t="s">
        <v>68</v>
      </c>
      <c r="C2" t="s">
        <v>14</v>
      </c>
      <c r="D2" t="s">
        <v>34</v>
      </c>
      <c r="E2" t="s">
        <v>52</v>
      </c>
      <c r="F2" t="s">
        <v>55</v>
      </c>
    </row>
    <row r="3" spans="1:6" x14ac:dyDescent="0.2">
      <c r="A3" t="s">
        <v>39</v>
      </c>
      <c r="B3" s="23" t="s">
        <v>68</v>
      </c>
      <c r="C3" t="s">
        <v>15</v>
      </c>
      <c r="E3" t="s">
        <v>53</v>
      </c>
      <c r="F3" t="s">
        <v>56</v>
      </c>
    </row>
    <row r="4" spans="1:6" x14ac:dyDescent="0.2">
      <c r="A4" t="s">
        <v>40</v>
      </c>
      <c r="B4" s="23" t="s">
        <v>68</v>
      </c>
      <c r="C4" t="s">
        <v>16</v>
      </c>
      <c r="E4" t="s">
        <v>67</v>
      </c>
      <c r="F4" t="s">
        <v>58</v>
      </c>
    </row>
    <row r="5" spans="1:6" x14ac:dyDescent="0.2">
      <c r="A5" t="s">
        <v>41</v>
      </c>
      <c r="B5" s="23" t="s">
        <v>68</v>
      </c>
      <c r="C5" t="s">
        <v>17</v>
      </c>
      <c r="E5" t="s">
        <v>54</v>
      </c>
      <c r="F5" t="s">
        <v>57</v>
      </c>
    </row>
    <row r="6" spans="1:6" x14ac:dyDescent="0.2">
      <c r="A6" t="s">
        <v>42</v>
      </c>
      <c r="B6" s="23" t="s">
        <v>68</v>
      </c>
      <c r="C6" t="s">
        <v>18</v>
      </c>
    </row>
    <row r="7" spans="1:6" x14ac:dyDescent="0.2">
      <c r="A7" t="s">
        <v>65</v>
      </c>
      <c r="B7" s="23" t="s">
        <v>68</v>
      </c>
      <c r="C7" t="s">
        <v>19</v>
      </c>
    </row>
    <row r="8" spans="1:6" x14ac:dyDescent="0.2">
      <c r="A8" t="s">
        <v>66</v>
      </c>
      <c r="B8" s="23" t="s">
        <v>68</v>
      </c>
      <c r="C8" t="s">
        <v>20</v>
      </c>
    </row>
    <row r="9" spans="1:6" x14ac:dyDescent="0.2">
      <c r="A9" t="s">
        <v>44</v>
      </c>
      <c r="B9" s="23" t="s">
        <v>68</v>
      </c>
      <c r="C9" t="s">
        <v>21</v>
      </c>
    </row>
    <row r="10" spans="1:6" x14ac:dyDescent="0.2">
      <c r="A10" t="s">
        <v>43</v>
      </c>
      <c r="B10" s="23" t="s">
        <v>68</v>
      </c>
      <c r="C10" t="s">
        <v>22</v>
      </c>
    </row>
    <row r="11" spans="1:6" x14ac:dyDescent="0.2">
      <c r="A11" t="s">
        <v>45</v>
      </c>
      <c r="B11" s="23" t="s">
        <v>68</v>
      </c>
      <c r="C11" t="s">
        <v>10</v>
      </c>
    </row>
    <row r="12" spans="1:6" x14ac:dyDescent="0.2">
      <c r="A12" t="s">
        <v>46</v>
      </c>
      <c r="B12" s="23" t="s">
        <v>68</v>
      </c>
    </row>
    <row r="13" spans="1:6" x14ac:dyDescent="0.2">
      <c r="A13" t="s">
        <v>47</v>
      </c>
      <c r="B13" s="23" t="s">
        <v>68</v>
      </c>
    </row>
    <row r="14" spans="1:6" x14ac:dyDescent="0.2">
      <c r="A14" t="s">
        <v>48</v>
      </c>
      <c r="B14" s="23" t="s">
        <v>68</v>
      </c>
    </row>
    <row r="15" spans="1:6" x14ac:dyDescent="0.2">
      <c r="A15" t="s">
        <v>49</v>
      </c>
      <c r="B15" s="23" t="s">
        <v>68</v>
      </c>
    </row>
    <row r="16" spans="1:6" x14ac:dyDescent="0.2">
      <c r="A16" t="s">
        <v>50</v>
      </c>
      <c r="B16" s="2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Opstipodaci</vt:lpstr>
      <vt:lpstr>OpstiPodaciUcenika</vt:lpstr>
      <vt:lpstr>PodaciDiploma</vt:lpstr>
      <vt:lpstr>NeDiraj</vt:lpstr>
      <vt:lpstr>Reference</vt:lpstr>
      <vt:lpstr>Smjerovi</vt:lpstr>
      <vt:lpstr>ucpo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2022-06-15T11:11:17Z</dcterms:modified>
</cp:coreProperties>
</file>