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formatika 2020-2021\S2\Februar\treca nedjelja\"/>
    </mc:Choice>
  </mc:AlternateContent>
  <bookViews>
    <workbookView xWindow="0" yWindow="0" windowWidth="20490" windowHeight="7620" activeTab="1"/>
  </bookViews>
  <sheets>
    <sheet name="prodavnica." sheetId="5" r:id="rId1"/>
    <sheet name="prodavnica.resenje" sheetId="6" r:id="rId2"/>
  </sheets>
  <calcPr calcId="162913"/>
</workbook>
</file>

<file path=xl/calcChain.xml><?xml version="1.0" encoding="utf-8"?>
<calcChain xmlns="http://schemas.openxmlformats.org/spreadsheetml/2006/main">
  <c r="F19" i="6" l="1"/>
  <c r="F18" i="6"/>
  <c r="F17" i="6"/>
  <c r="F16" i="6"/>
  <c r="M13" i="6"/>
  <c r="I13" i="6"/>
  <c r="K13" i="6" s="1"/>
  <c r="L13" i="6" s="1"/>
  <c r="G13" i="6"/>
  <c r="M12" i="6"/>
  <c r="G12" i="6"/>
  <c r="I12" i="6" s="1"/>
  <c r="K12" i="6" s="1"/>
  <c r="L12" i="6" s="1"/>
  <c r="M11" i="6"/>
  <c r="G11" i="6"/>
  <c r="I11" i="6" s="1"/>
  <c r="K11" i="6" s="1"/>
  <c r="L11" i="6" s="1"/>
  <c r="M10" i="6"/>
  <c r="G10" i="6"/>
  <c r="I10" i="6" s="1"/>
  <c r="K10" i="6" s="1"/>
  <c r="L10" i="6" s="1"/>
  <c r="M9" i="6"/>
  <c r="G9" i="6"/>
  <c r="I9" i="6" s="1"/>
  <c r="K9" i="6" s="1"/>
  <c r="L9" i="6" s="1"/>
  <c r="M8" i="6"/>
  <c r="G8" i="6"/>
  <c r="I8" i="6" s="1"/>
  <c r="K8" i="6" s="1"/>
  <c r="L8" i="6" s="1"/>
  <c r="M7" i="6"/>
  <c r="I7" i="6"/>
  <c r="K7" i="6" s="1"/>
  <c r="L7" i="6" s="1"/>
  <c r="G7" i="6"/>
  <c r="M6" i="6"/>
  <c r="G6" i="6"/>
  <c r="I6" i="6" s="1"/>
  <c r="K6" i="6" s="1"/>
  <c r="L6" i="6" s="1"/>
  <c r="M5" i="6"/>
  <c r="I5" i="6"/>
  <c r="K5" i="6" s="1"/>
  <c r="L5" i="6" s="1"/>
  <c r="G5" i="6"/>
  <c r="M4" i="6"/>
  <c r="G4" i="6"/>
  <c r="I4" i="6" s="1"/>
  <c r="K4" i="6" s="1"/>
  <c r="K16" i="6" l="1"/>
  <c r="L4" i="6"/>
  <c r="K17" i="6" s="1"/>
</calcChain>
</file>

<file path=xl/sharedStrings.xml><?xml version="1.0" encoding="utf-8"?>
<sst xmlns="http://schemas.openxmlformats.org/spreadsheetml/2006/main" count="76" uniqueCount="31">
  <si>
    <t>Šifra proizvoda</t>
  </si>
  <si>
    <t>Naziv</t>
  </si>
  <si>
    <t>Kategorija</t>
  </si>
  <si>
    <t>Porez</t>
  </si>
  <si>
    <t>Marža</t>
  </si>
  <si>
    <t>Količina u magacinu</t>
  </si>
  <si>
    <t>prehrana</t>
  </si>
  <si>
    <t>higijena</t>
  </si>
  <si>
    <t>školski pribor</t>
  </si>
  <si>
    <t>hleb</t>
  </si>
  <si>
    <t>jabuke</t>
  </si>
  <si>
    <t>sapun</t>
  </si>
  <si>
    <t>pavlaka</t>
  </si>
  <si>
    <t>mala sveska</t>
  </si>
  <si>
    <t>šampon</t>
  </si>
  <si>
    <t>pasta za zube</t>
  </si>
  <si>
    <t>olovka</t>
  </si>
  <si>
    <t>gumica</t>
  </si>
  <si>
    <t>Broj prehrambenih artikala</t>
  </si>
  <si>
    <t>Broj proizvoda skupljih od 20 din</t>
  </si>
  <si>
    <t>Najveća marža</t>
  </si>
  <si>
    <t>Zarada</t>
  </si>
  <si>
    <t>Ukupna zarada</t>
  </si>
  <si>
    <t>Potrebna nabavka (da/ne)</t>
  </si>
  <si>
    <t>mlijeko</t>
  </si>
  <si>
    <t>Nabavna cijena</t>
  </si>
  <si>
    <t>Cijena sa porezom</t>
  </si>
  <si>
    <t>Prodajna cijena</t>
  </si>
  <si>
    <t xml:space="preserve">Ukupna vrijednost </t>
  </si>
  <si>
    <t>Ukupna vrijednost prehrambenih proizvoda</t>
  </si>
  <si>
    <t>Vrijednost robe u magacinu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</si>
</sst>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Din.&quot;"/>
    <numFmt numFmtId="165" formatCode="0.0%"/>
  </numFmts>
  <fonts count="4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/>
    <xf numFmtId="164" fontId="3" fillId="0" borderId="7" xfId="0" applyNumberFormat="1" applyFont="1" applyBorder="1"/>
    <xf numFmtId="0" fontId="3" fillId="2" borderId="7" xfId="0" applyFont="1" applyFill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2" borderId="11" xfId="0" applyFont="1" applyFill="1" applyBorder="1"/>
    <xf numFmtId="0" fontId="3" fillId="0" borderId="12" xfId="0" applyFont="1" applyBorder="1"/>
    <xf numFmtId="0" fontId="3" fillId="0" borderId="0" xfId="0" applyFont="1"/>
    <xf numFmtId="165" fontId="3" fillId="0" borderId="6" xfId="0" applyNumberFormat="1" applyFont="1" applyBorder="1"/>
    <xf numFmtId="165" fontId="3" fillId="0" borderId="10" xfId="0" applyNumberFormat="1" applyFont="1" applyBorder="1"/>
    <xf numFmtId="1" fontId="3" fillId="0" borderId="6" xfId="0" applyNumberFormat="1" applyFont="1" applyBorder="1"/>
    <xf numFmtId="1" fontId="3" fillId="0" borderId="10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/>
    <xf numFmtId="164" fontId="3" fillId="3" borderId="10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/>
    <xf numFmtId="164" fontId="3" fillId="3" borderId="11" xfId="0" applyNumberFormat="1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3" fillId="3" borderId="12" xfId="0" applyFont="1" applyFill="1" applyBorder="1"/>
    <xf numFmtId="0" fontId="3" fillId="3" borderId="6" xfId="0" applyFont="1" applyFill="1" applyBorder="1"/>
    <xf numFmtId="165" fontId="3" fillId="3" borderId="6" xfId="0" applyNumberFormat="1" applyFont="1" applyFill="1" applyBorder="1"/>
    <xf numFmtId="164" fontId="3" fillId="3" borderId="7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13</xdr:row>
      <xdr:rowOff>95250</xdr:rowOff>
    </xdr:from>
    <xdr:to>
      <xdr:col>12</xdr:col>
      <xdr:colOff>304800</xdr:colOff>
      <xdr:row>20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8277225" y="3162300"/>
          <a:ext cx="9525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19050</xdr:colOff>
      <xdr:row>20</xdr:row>
      <xdr:rowOff>38100</xdr:rowOff>
    </xdr:from>
    <xdr:to>
      <xdr:col>12</xdr:col>
      <xdr:colOff>161925</xdr:colOff>
      <xdr:row>24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76950" y="4419600"/>
          <a:ext cx="206692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1200"/>
            </a:lnSpc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Nabavka je potrebna ako je količina u magacinu manja od 50</a:t>
          </a:r>
        </a:p>
        <a:p>
          <a:pPr algn="ctr" rtl="1">
            <a:lnSpc>
              <a:spcPts val="1100"/>
            </a:lnSpc>
            <a:defRPr sz="1000"/>
          </a:pPr>
          <a:endParaRPr lang="sr-Latn-C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</xdr:colOff>
      <xdr:row>20</xdr:row>
      <xdr:rowOff>28575</xdr:rowOff>
    </xdr:from>
    <xdr:to>
      <xdr:col>8</xdr:col>
      <xdr:colOff>409575</xdr:colOff>
      <xdr:row>28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50" y="4410075"/>
          <a:ext cx="5572125" cy="1295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Tabelu formatirati kao u zadatku i unijeti prikazane podatke. Izračunati prazne kolone u tabeli i ćelije ispod tabele. Zarada kod nekog proizvoda se računa kao razlika ukupne vrijednosti prodajne i nabavne cijene proizvoda u prodavnici. </a:t>
          </a:r>
        </a:p>
        <a:p>
          <a:pPr algn="l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Visina redova (osim zaglavlja) je 16. Korišćeni font je Times New Roman 12 pt sa našim latiničnim slovima. Vrijednost cijena je ispisana sa dvije decimale i oznakom za valutu, a porez i marža su sa jednim decimalnim mjestom.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13</xdr:row>
      <xdr:rowOff>95250</xdr:rowOff>
    </xdr:from>
    <xdr:to>
      <xdr:col>12</xdr:col>
      <xdr:colOff>304800</xdr:colOff>
      <xdr:row>20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8601075" y="3162300"/>
          <a:ext cx="9525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19050</xdr:colOff>
      <xdr:row>20</xdr:row>
      <xdr:rowOff>38100</xdr:rowOff>
    </xdr:from>
    <xdr:to>
      <xdr:col>12</xdr:col>
      <xdr:colOff>161925</xdr:colOff>
      <xdr:row>24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134100" y="4419600"/>
          <a:ext cx="233362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Nabavka je potrebna ako je količina u magacinu manja od </a:t>
          </a: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5</a:t>
          </a: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  <a:p>
          <a:pPr algn="ctr" rtl="1">
            <a:defRPr sz="1000"/>
          </a:pPr>
          <a:endParaRPr lang="sr-Latn-C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</xdr:colOff>
      <xdr:row>20</xdr:row>
      <xdr:rowOff>28575</xdr:rowOff>
    </xdr:from>
    <xdr:to>
      <xdr:col>8</xdr:col>
      <xdr:colOff>409575</xdr:colOff>
      <xdr:row>28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5750" y="4410075"/>
          <a:ext cx="5600700" cy="1295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Tabelu formatirati kao u zadatku i unijeti prikazane podatke. Izračunati prazne kolone u tabeli i ćelije ispod tabele. Zarada kod nekog proizvoda se računa kao razlika ukupne vrijednosti prodajne i nabavne cijene proizvoda u prodavnici. </a:t>
          </a:r>
        </a:p>
        <a:p>
          <a:pPr algn="l" rtl="1">
            <a:defRPr sz="1000"/>
          </a:pPr>
          <a:r>
            <a:rPr lang="sr-Latn-C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Visina redova (osim zaglavlja) je 16. Korišćeni font je Times New Roman 12 pt sa našim latiničnim slovima. Vrijednost cijena je ispisana sa dvije decimale i oznakom za valutu, a porez i marža su sa jednim decimalnim mjestom.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zoomScale="95" zoomScaleNormal="95" workbookViewId="0">
      <selection activeCell="O30" sqref="O30"/>
    </sheetView>
  </sheetViews>
  <sheetFormatPr defaultRowHeight="12.75" x14ac:dyDescent="0.2"/>
  <cols>
    <col min="1" max="1" width="3.85546875" customWidth="1"/>
    <col min="2" max="2" width="10.5703125" customWidth="1"/>
    <col min="3" max="3" width="16.7109375" customWidth="1"/>
    <col min="4" max="4" width="13.5703125" customWidth="1"/>
    <col min="5" max="5" width="10.85546875" bestFit="1" customWidth="1"/>
    <col min="6" max="6" width="9.5703125" bestFit="1" customWidth="1"/>
    <col min="7" max="7" width="10.42578125" customWidth="1"/>
    <col min="8" max="8" width="9.42578125" bestFit="1" customWidth="1"/>
    <col min="10" max="10" width="10.5703125" customWidth="1"/>
    <col min="11" max="11" width="10.140625" customWidth="1"/>
  </cols>
  <sheetData>
    <row r="2" spans="2:13" ht="13.5" thickBot="1" x14ac:dyDescent="0.25"/>
    <row r="3" spans="2:13" ht="57.75" thickTop="1" x14ac:dyDescent="0.2">
      <c r="B3" s="1" t="s">
        <v>0</v>
      </c>
      <c r="C3" s="2" t="s">
        <v>1</v>
      </c>
      <c r="D3" s="2" t="s">
        <v>2</v>
      </c>
      <c r="E3" s="2" t="s">
        <v>25</v>
      </c>
      <c r="F3" s="2" t="s">
        <v>3</v>
      </c>
      <c r="G3" s="2" t="s">
        <v>26</v>
      </c>
      <c r="H3" s="2" t="s">
        <v>4</v>
      </c>
      <c r="I3" s="2" t="s">
        <v>27</v>
      </c>
      <c r="J3" s="2" t="s">
        <v>5</v>
      </c>
      <c r="K3" s="3" t="s">
        <v>28</v>
      </c>
      <c r="L3" s="4" t="s">
        <v>21</v>
      </c>
      <c r="M3" s="5" t="s">
        <v>23</v>
      </c>
    </row>
    <row r="4" spans="2:13" ht="15.95" customHeight="1" x14ac:dyDescent="0.25">
      <c r="B4" s="6">
        <v>1111</v>
      </c>
      <c r="C4" s="7" t="s">
        <v>9</v>
      </c>
      <c r="D4" s="7" t="s">
        <v>6</v>
      </c>
      <c r="E4" s="8">
        <v>15.5</v>
      </c>
      <c r="F4" s="19">
        <v>0.2</v>
      </c>
      <c r="G4" s="8"/>
      <c r="H4" s="19">
        <v>0.08</v>
      </c>
      <c r="I4" s="8"/>
      <c r="J4" s="21">
        <v>40</v>
      </c>
      <c r="K4" s="9"/>
      <c r="L4" s="10"/>
      <c r="M4" s="11"/>
    </row>
    <row r="5" spans="2:13" ht="15.95" customHeight="1" x14ac:dyDescent="0.25">
      <c r="B5" s="6">
        <v>1112</v>
      </c>
      <c r="C5" s="7" t="s">
        <v>24</v>
      </c>
      <c r="D5" s="7" t="s">
        <v>6</v>
      </c>
      <c r="E5" s="8">
        <v>16</v>
      </c>
      <c r="F5" s="19">
        <v>0.22</v>
      </c>
      <c r="G5" s="8"/>
      <c r="H5" s="19">
        <v>0.08</v>
      </c>
      <c r="I5" s="8"/>
      <c r="J5" s="21">
        <v>35</v>
      </c>
      <c r="K5" s="9"/>
      <c r="L5" s="10"/>
      <c r="M5" s="11"/>
    </row>
    <row r="6" spans="2:13" ht="15.95" customHeight="1" x14ac:dyDescent="0.25">
      <c r="B6" s="6">
        <v>1113</v>
      </c>
      <c r="C6" s="7" t="s">
        <v>10</v>
      </c>
      <c r="D6" s="7" t="s">
        <v>6</v>
      </c>
      <c r="E6" s="8">
        <v>55</v>
      </c>
      <c r="F6" s="19">
        <v>0.2</v>
      </c>
      <c r="G6" s="8"/>
      <c r="H6" s="19">
        <v>0.12</v>
      </c>
      <c r="I6" s="8"/>
      <c r="J6" s="21">
        <v>25</v>
      </c>
      <c r="K6" s="9"/>
      <c r="L6" s="10"/>
      <c r="M6" s="11"/>
    </row>
    <row r="7" spans="2:13" ht="15.95" customHeight="1" x14ac:dyDescent="0.25">
      <c r="B7" s="6">
        <v>2111</v>
      </c>
      <c r="C7" s="7" t="s">
        <v>11</v>
      </c>
      <c r="D7" s="7" t="s">
        <v>7</v>
      </c>
      <c r="E7" s="8">
        <v>23.3</v>
      </c>
      <c r="F7" s="19">
        <v>0.18</v>
      </c>
      <c r="G7" s="8"/>
      <c r="H7" s="19">
        <v>0.1</v>
      </c>
      <c r="I7" s="8"/>
      <c r="J7" s="21">
        <v>30</v>
      </c>
      <c r="K7" s="9"/>
      <c r="L7" s="10"/>
      <c r="M7" s="11"/>
    </row>
    <row r="8" spans="2:13" ht="15.95" customHeight="1" x14ac:dyDescent="0.25">
      <c r="B8" s="6">
        <v>1115</v>
      </c>
      <c r="C8" s="7" t="s">
        <v>12</v>
      </c>
      <c r="D8" s="7" t="s">
        <v>6</v>
      </c>
      <c r="E8" s="8">
        <v>15.84</v>
      </c>
      <c r="F8" s="19">
        <v>0.2</v>
      </c>
      <c r="G8" s="8"/>
      <c r="H8" s="19">
        <v>0.08</v>
      </c>
      <c r="I8" s="8"/>
      <c r="J8" s="21">
        <v>25</v>
      </c>
      <c r="K8" s="9"/>
      <c r="L8" s="10"/>
      <c r="M8" s="11"/>
    </row>
    <row r="9" spans="2:13" ht="15.95" customHeight="1" x14ac:dyDescent="0.25">
      <c r="B9" s="6">
        <v>3111</v>
      </c>
      <c r="C9" s="7" t="s">
        <v>13</v>
      </c>
      <c r="D9" s="7" t="s">
        <v>8</v>
      </c>
      <c r="E9" s="8">
        <v>12.25</v>
      </c>
      <c r="F9" s="19">
        <v>0.25</v>
      </c>
      <c r="G9" s="8"/>
      <c r="H9" s="19">
        <v>0.1</v>
      </c>
      <c r="I9" s="8"/>
      <c r="J9" s="21">
        <v>30</v>
      </c>
      <c r="K9" s="9"/>
      <c r="L9" s="10"/>
      <c r="M9" s="11"/>
    </row>
    <row r="10" spans="2:13" ht="15.95" customHeight="1" x14ac:dyDescent="0.25">
      <c r="B10" s="6">
        <v>2112</v>
      </c>
      <c r="C10" s="7" t="s">
        <v>14</v>
      </c>
      <c r="D10" s="7" t="s">
        <v>7</v>
      </c>
      <c r="E10" s="8">
        <v>43.89</v>
      </c>
      <c r="F10" s="19">
        <v>0.22</v>
      </c>
      <c r="G10" s="8"/>
      <c r="H10" s="19">
        <v>0.1</v>
      </c>
      <c r="I10" s="8"/>
      <c r="J10" s="21">
        <v>40</v>
      </c>
      <c r="K10" s="9"/>
      <c r="L10" s="10"/>
      <c r="M10" s="11"/>
    </row>
    <row r="11" spans="2:13" ht="15.95" customHeight="1" x14ac:dyDescent="0.25">
      <c r="B11" s="6">
        <v>2113</v>
      </c>
      <c r="C11" s="7" t="s">
        <v>15</v>
      </c>
      <c r="D11" s="7" t="s">
        <v>7</v>
      </c>
      <c r="E11" s="8">
        <v>39.549999999999997</v>
      </c>
      <c r="F11" s="19">
        <v>0.22</v>
      </c>
      <c r="G11" s="8"/>
      <c r="H11" s="19">
        <v>0.1</v>
      </c>
      <c r="I11" s="8"/>
      <c r="J11" s="21">
        <v>45</v>
      </c>
      <c r="K11" s="9"/>
      <c r="L11" s="10"/>
      <c r="M11" s="11"/>
    </row>
    <row r="12" spans="2:13" ht="15.95" customHeight="1" x14ac:dyDescent="0.25">
      <c r="B12" s="6">
        <v>3112</v>
      </c>
      <c r="C12" s="7" t="s">
        <v>16</v>
      </c>
      <c r="D12" s="7" t="s">
        <v>8</v>
      </c>
      <c r="E12" s="8">
        <v>12.2</v>
      </c>
      <c r="F12" s="19">
        <v>0.25</v>
      </c>
      <c r="G12" s="8"/>
      <c r="H12" s="19">
        <v>0.1</v>
      </c>
      <c r="I12" s="8"/>
      <c r="J12" s="21">
        <v>55</v>
      </c>
      <c r="K12" s="9"/>
      <c r="L12" s="10"/>
      <c r="M12" s="11"/>
    </row>
    <row r="13" spans="2:13" ht="15.95" customHeight="1" thickBot="1" x14ac:dyDescent="0.3">
      <c r="B13" s="12">
        <v>3113</v>
      </c>
      <c r="C13" s="13" t="s">
        <v>17</v>
      </c>
      <c r="D13" s="13" t="s">
        <v>8</v>
      </c>
      <c r="E13" s="14">
        <v>13.25</v>
      </c>
      <c r="F13" s="20">
        <v>0.25</v>
      </c>
      <c r="G13" s="14"/>
      <c r="H13" s="20">
        <v>0.1</v>
      </c>
      <c r="I13" s="14"/>
      <c r="J13" s="22">
        <v>60</v>
      </c>
      <c r="K13" s="15"/>
      <c r="L13" s="16"/>
      <c r="M13" s="17"/>
    </row>
    <row r="14" spans="2:13" ht="15.75" thickTop="1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2:13" ht="15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2:13" ht="15" x14ac:dyDescent="0.25">
      <c r="B16" s="23" t="s">
        <v>18</v>
      </c>
      <c r="C16" s="23"/>
      <c r="D16" s="23"/>
      <c r="E16" s="18"/>
      <c r="F16" s="7"/>
      <c r="G16" s="18"/>
      <c r="H16" s="24" t="s">
        <v>30</v>
      </c>
      <c r="I16" s="24"/>
      <c r="J16" s="24"/>
      <c r="K16" s="25"/>
      <c r="L16" s="26"/>
      <c r="M16" s="18"/>
    </row>
    <row r="17" spans="2:13" ht="15" x14ac:dyDescent="0.25">
      <c r="B17" s="23" t="s">
        <v>29</v>
      </c>
      <c r="C17" s="23"/>
      <c r="D17" s="23"/>
      <c r="E17" s="18"/>
      <c r="F17" s="7"/>
      <c r="G17" s="18"/>
      <c r="H17" s="24" t="s">
        <v>22</v>
      </c>
      <c r="I17" s="24"/>
      <c r="J17" s="24"/>
      <c r="K17" s="25"/>
      <c r="L17" s="26"/>
      <c r="M17" s="18"/>
    </row>
    <row r="18" spans="2:13" ht="15" x14ac:dyDescent="0.25">
      <c r="B18" s="23" t="s">
        <v>19</v>
      </c>
      <c r="C18" s="23"/>
      <c r="D18" s="23"/>
      <c r="E18" s="18"/>
      <c r="F18" s="7"/>
      <c r="G18" s="18"/>
      <c r="H18" s="18"/>
      <c r="I18" s="18"/>
      <c r="J18" s="18"/>
      <c r="K18" s="18"/>
      <c r="L18" s="18"/>
      <c r="M18" s="18"/>
    </row>
    <row r="19" spans="2:13" ht="15" x14ac:dyDescent="0.25">
      <c r="B19" s="23" t="s">
        <v>20</v>
      </c>
      <c r="C19" s="23"/>
      <c r="D19" s="23"/>
      <c r="E19" s="18"/>
      <c r="F19" s="7"/>
      <c r="G19" s="18"/>
      <c r="H19" s="18"/>
      <c r="I19" s="18"/>
      <c r="J19" s="18"/>
      <c r="K19" s="18"/>
      <c r="L19" s="18"/>
      <c r="M19" s="18"/>
    </row>
  </sheetData>
  <sheetProtection selectLockedCells="1" selectUnlockedCells="1"/>
  <mergeCells count="8">
    <mergeCell ref="B18:D18"/>
    <mergeCell ref="B19:D19"/>
    <mergeCell ref="B16:D16"/>
    <mergeCell ref="H16:J16"/>
    <mergeCell ref="K16:L16"/>
    <mergeCell ref="B17:D17"/>
    <mergeCell ref="H17:J17"/>
    <mergeCell ref="K17:L17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tabSelected="1" zoomScale="95" zoomScaleNormal="95" workbookViewId="0">
      <selection activeCell="O17" sqref="O17"/>
    </sheetView>
  </sheetViews>
  <sheetFormatPr defaultRowHeight="12.75" x14ac:dyDescent="0.2"/>
  <cols>
    <col min="1" max="1" width="3.85546875" customWidth="1"/>
    <col min="2" max="2" width="10.5703125" customWidth="1"/>
    <col min="3" max="3" width="16.7109375" customWidth="1"/>
    <col min="4" max="4" width="13.5703125" customWidth="1"/>
    <col min="5" max="5" width="10" bestFit="1" customWidth="1"/>
    <col min="6" max="6" width="9.5703125" customWidth="1"/>
    <col min="7" max="7" width="10.42578125" customWidth="1"/>
    <col min="8" max="8" width="9.28515625" bestFit="1" customWidth="1"/>
    <col min="9" max="9" width="10" bestFit="1" customWidth="1"/>
    <col min="10" max="10" width="10.5703125" customWidth="1"/>
    <col min="11" max="11" width="13.28515625" customWidth="1"/>
    <col min="12" max="12" width="11.5703125" customWidth="1"/>
    <col min="13" max="13" width="9.85546875" customWidth="1"/>
  </cols>
  <sheetData>
    <row r="2" spans="2:13" ht="13.5" thickBot="1" x14ac:dyDescent="0.25"/>
    <row r="3" spans="2:13" ht="43.5" thickTop="1" x14ac:dyDescent="0.2">
      <c r="B3" s="1" t="s">
        <v>0</v>
      </c>
      <c r="C3" s="2" t="s">
        <v>1</v>
      </c>
      <c r="D3" s="2" t="s">
        <v>2</v>
      </c>
      <c r="E3" s="2" t="s">
        <v>25</v>
      </c>
      <c r="F3" s="2" t="s">
        <v>3</v>
      </c>
      <c r="G3" s="27" t="s">
        <v>26</v>
      </c>
      <c r="H3" s="2" t="s">
        <v>4</v>
      </c>
      <c r="I3" s="2" t="s">
        <v>27</v>
      </c>
      <c r="J3" s="2" t="s">
        <v>5</v>
      </c>
      <c r="K3" s="30" t="s">
        <v>28</v>
      </c>
      <c r="L3" s="33" t="s">
        <v>21</v>
      </c>
      <c r="M3" s="34" t="s">
        <v>23</v>
      </c>
    </row>
    <row r="4" spans="2:13" ht="15.95" customHeight="1" x14ac:dyDescent="0.25">
      <c r="B4" s="6">
        <v>1111</v>
      </c>
      <c r="C4" s="7" t="s">
        <v>9</v>
      </c>
      <c r="D4" s="7" t="s">
        <v>6</v>
      </c>
      <c r="E4" s="8">
        <v>15.5</v>
      </c>
      <c r="F4" s="19">
        <v>0.2</v>
      </c>
      <c r="G4" s="28">
        <f>E4+E4*F4</f>
        <v>18.600000000000001</v>
      </c>
      <c r="H4" s="19">
        <v>0.08</v>
      </c>
      <c r="I4" s="8">
        <f>G4+G4*H4</f>
        <v>20.088000000000001</v>
      </c>
      <c r="J4" s="21">
        <v>40</v>
      </c>
      <c r="K4" s="31">
        <f>I4*J4</f>
        <v>803.52</v>
      </c>
      <c r="L4" s="31">
        <f>K4-E4*J4</f>
        <v>183.51999999999998</v>
      </c>
      <c r="M4" s="35" t="str">
        <f>IF(J4&lt;50,"Da","Ne")</f>
        <v>Da</v>
      </c>
    </row>
    <row r="5" spans="2:13" ht="15.95" customHeight="1" x14ac:dyDescent="0.25">
      <c r="B5" s="6">
        <v>1112</v>
      </c>
      <c r="C5" s="7" t="s">
        <v>24</v>
      </c>
      <c r="D5" s="7" t="s">
        <v>6</v>
      </c>
      <c r="E5" s="8">
        <v>16</v>
      </c>
      <c r="F5" s="19">
        <v>0.22</v>
      </c>
      <c r="G5" s="28">
        <f t="shared" ref="G5:G13" si="0">E5+E5*F5</f>
        <v>19.52</v>
      </c>
      <c r="H5" s="19">
        <v>0.08</v>
      </c>
      <c r="I5" s="8">
        <f t="shared" ref="I5:I13" si="1">G5+G5*H5</f>
        <v>21.081599999999998</v>
      </c>
      <c r="J5" s="21">
        <v>35</v>
      </c>
      <c r="K5" s="31">
        <f t="shared" ref="K5:K13" si="2">I5*J5</f>
        <v>737.85599999999988</v>
      </c>
      <c r="L5" s="31">
        <f t="shared" ref="L5:L13" si="3">K5-E5*J5</f>
        <v>177.85599999999988</v>
      </c>
      <c r="M5" s="35" t="str">
        <f t="shared" ref="M5:M13" si="4">IF(J5&lt;50,"Da","Ne")</f>
        <v>Da</v>
      </c>
    </row>
    <row r="6" spans="2:13" ht="15.95" customHeight="1" x14ac:dyDescent="0.25">
      <c r="B6" s="6">
        <v>1113</v>
      </c>
      <c r="C6" s="7" t="s">
        <v>10</v>
      </c>
      <c r="D6" s="7" t="s">
        <v>6</v>
      </c>
      <c r="E6" s="8">
        <v>55</v>
      </c>
      <c r="F6" s="19">
        <v>0.2</v>
      </c>
      <c r="G6" s="28">
        <f t="shared" si="0"/>
        <v>66</v>
      </c>
      <c r="H6" s="19">
        <v>0.12</v>
      </c>
      <c r="I6" s="8">
        <f t="shared" si="1"/>
        <v>73.92</v>
      </c>
      <c r="J6" s="21">
        <v>25</v>
      </c>
      <c r="K6" s="31">
        <f t="shared" si="2"/>
        <v>1848</v>
      </c>
      <c r="L6" s="31">
        <f t="shared" si="3"/>
        <v>473</v>
      </c>
      <c r="M6" s="35" t="str">
        <f t="shared" si="4"/>
        <v>Da</v>
      </c>
    </row>
    <row r="7" spans="2:13" ht="15.95" customHeight="1" x14ac:dyDescent="0.25">
      <c r="B7" s="6">
        <v>2111</v>
      </c>
      <c r="C7" s="7" t="s">
        <v>11</v>
      </c>
      <c r="D7" s="7" t="s">
        <v>7</v>
      </c>
      <c r="E7" s="8">
        <v>23.3</v>
      </c>
      <c r="F7" s="19">
        <v>0.18</v>
      </c>
      <c r="G7" s="28">
        <f t="shared" si="0"/>
        <v>27.494</v>
      </c>
      <c r="H7" s="19">
        <v>0.1</v>
      </c>
      <c r="I7" s="8">
        <f t="shared" si="1"/>
        <v>30.243400000000001</v>
      </c>
      <c r="J7" s="21">
        <v>30</v>
      </c>
      <c r="K7" s="31">
        <f t="shared" si="2"/>
        <v>907.30200000000002</v>
      </c>
      <c r="L7" s="31">
        <f t="shared" si="3"/>
        <v>208.30200000000002</v>
      </c>
      <c r="M7" s="35" t="str">
        <f t="shared" si="4"/>
        <v>Da</v>
      </c>
    </row>
    <row r="8" spans="2:13" ht="15.95" customHeight="1" x14ac:dyDescent="0.25">
      <c r="B8" s="6">
        <v>1115</v>
      </c>
      <c r="C8" s="7" t="s">
        <v>12</v>
      </c>
      <c r="D8" s="7" t="s">
        <v>6</v>
      </c>
      <c r="E8" s="8">
        <v>15.84</v>
      </c>
      <c r="F8" s="19">
        <v>0.2</v>
      </c>
      <c r="G8" s="28">
        <f t="shared" si="0"/>
        <v>19.007999999999999</v>
      </c>
      <c r="H8" s="19">
        <v>0.08</v>
      </c>
      <c r="I8" s="8">
        <f t="shared" si="1"/>
        <v>20.528639999999999</v>
      </c>
      <c r="J8" s="21">
        <v>25</v>
      </c>
      <c r="K8" s="31">
        <f t="shared" si="2"/>
        <v>513.21600000000001</v>
      </c>
      <c r="L8" s="31">
        <f t="shared" si="3"/>
        <v>117.21600000000001</v>
      </c>
      <c r="M8" s="35" t="str">
        <f t="shared" si="4"/>
        <v>Da</v>
      </c>
    </row>
    <row r="9" spans="2:13" ht="15.95" customHeight="1" x14ac:dyDescent="0.25">
      <c r="B9" s="6">
        <v>3111</v>
      </c>
      <c r="C9" s="7" t="s">
        <v>13</v>
      </c>
      <c r="D9" s="7" t="s">
        <v>8</v>
      </c>
      <c r="E9" s="8">
        <v>12.25</v>
      </c>
      <c r="F9" s="19">
        <v>0.25</v>
      </c>
      <c r="G9" s="28">
        <f t="shared" si="0"/>
        <v>15.3125</v>
      </c>
      <c r="H9" s="19">
        <v>0.1</v>
      </c>
      <c r="I9" s="8">
        <f t="shared" si="1"/>
        <v>16.84375</v>
      </c>
      <c r="J9" s="21">
        <v>30</v>
      </c>
      <c r="K9" s="31">
        <f t="shared" si="2"/>
        <v>505.3125</v>
      </c>
      <c r="L9" s="31">
        <f t="shared" si="3"/>
        <v>137.8125</v>
      </c>
      <c r="M9" s="35" t="str">
        <f t="shared" si="4"/>
        <v>Da</v>
      </c>
    </row>
    <row r="10" spans="2:13" ht="15.95" customHeight="1" x14ac:dyDescent="0.25">
      <c r="B10" s="6">
        <v>2112</v>
      </c>
      <c r="C10" s="7" t="s">
        <v>14</v>
      </c>
      <c r="D10" s="7" t="s">
        <v>7</v>
      </c>
      <c r="E10" s="8">
        <v>43.89</v>
      </c>
      <c r="F10" s="19">
        <v>0.22</v>
      </c>
      <c r="G10" s="28">
        <f t="shared" si="0"/>
        <v>53.5458</v>
      </c>
      <c r="H10" s="19">
        <v>0.1</v>
      </c>
      <c r="I10" s="8">
        <f t="shared" si="1"/>
        <v>58.900379999999998</v>
      </c>
      <c r="J10" s="21">
        <v>40</v>
      </c>
      <c r="K10" s="31">
        <f t="shared" si="2"/>
        <v>2356.0151999999998</v>
      </c>
      <c r="L10" s="31">
        <f t="shared" si="3"/>
        <v>600.41519999999991</v>
      </c>
      <c r="M10" s="35" t="str">
        <f t="shared" si="4"/>
        <v>Da</v>
      </c>
    </row>
    <row r="11" spans="2:13" ht="15.95" customHeight="1" x14ac:dyDescent="0.25">
      <c r="B11" s="6">
        <v>2113</v>
      </c>
      <c r="C11" s="7" t="s">
        <v>15</v>
      </c>
      <c r="D11" s="7" t="s">
        <v>7</v>
      </c>
      <c r="E11" s="8">
        <v>39.549999999999997</v>
      </c>
      <c r="F11" s="19">
        <v>0.22</v>
      </c>
      <c r="G11" s="28">
        <f t="shared" si="0"/>
        <v>48.250999999999998</v>
      </c>
      <c r="H11" s="19">
        <v>0.1</v>
      </c>
      <c r="I11" s="8">
        <f t="shared" si="1"/>
        <v>53.076099999999997</v>
      </c>
      <c r="J11" s="21">
        <v>45</v>
      </c>
      <c r="K11" s="31">
        <f t="shared" si="2"/>
        <v>2388.4245000000001</v>
      </c>
      <c r="L11" s="31">
        <f t="shared" si="3"/>
        <v>608.67450000000031</v>
      </c>
      <c r="M11" s="35" t="str">
        <f t="shared" si="4"/>
        <v>Da</v>
      </c>
    </row>
    <row r="12" spans="2:13" ht="15.95" customHeight="1" x14ac:dyDescent="0.25">
      <c r="B12" s="6">
        <v>3112</v>
      </c>
      <c r="C12" s="7" t="s">
        <v>16</v>
      </c>
      <c r="D12" s="7" t="s">
        <v>8</v>
      </c>
      <c r="E12" s="8">
        <v>12.2</v>
      </c>
      <c r="F12" s="19">
        <v>0.25</v>
      </c>
      <c r="G12" s="28">
        <f t="shared" si="0"/>
        <v>15.25</v>
      </c>
      <c r="H12" s="19">
        <v>0.1</v>
      </c>
      <c r="I12" s="8">
        <f t="shared" si="1"/>
        <v>16.774999999999999</v>
      </c>
      <c r="J12" s="21">
        <v>55</v>
      </c>
      <c r="K12" s="31">
        <f t="shared" si="2"/>
        <v>922.62499999999989</v>
      </c>
      <c r="L12" s="31">
        <f t="shared" si="3"/>
        <v>251.62499999999989</v>
      </c>
      <c r="M12" s="35" t="str">
        <f t="shared" si="4"/>
        <v>Ne</v>
      </c>
    </row>
    <row r="13" spans="2:13" ht="15.95" customHeight="1" thickBot="1" x14ac:dyDescent="0.3">
      <c r="B13" s="12">
        <v>3113</v>
      </c>
      <c r="C13" s="13" t="s">
        <v>17</v>
      </c>
      <c r="D13" s="13" t="s">
        <v>8</v>
      </c>
      <c r="E13" s="14">
        <v>13.25</v>
      </c>
      <c r="F13" s="20">
        <v>0.25</v>
      </c>
      <c r="G13" s="29">
        <f t="shared" si="0"/>
        <v>16.5625</v>
      </c>
      <c r="H13" s="20">
        <v>0.1</v>
      </c>
      <c r="I13" s="14">
        <f t="shared" si="1"/>
        <v>18.21875</v>
      </c>
      <c r="J13" s="22">
        <v>60</v>
      </c>
      <c r="K13" s="32">
        <f t="shared" si="2"/>
        <v>1093.125</v>
      </c>
      <c r="L13" s="32">
        <f t="shared" si="3"/>
        <v>298.125</v>
      </c>
      <c r="M13" s="36" t="str">
        <f t="shared" si="4"/>
        <v>Ne</v>
      </c>
    </row>
    <row r="14" spans="2:13" ht="15.75" thickTop="1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2:13" ht="15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2:13" ht="15" x14ac:dyDescent="0.25">
      <c r="B16" s="23" t="s">
        <v>18</v>
      </c>
      <c r="C16" s="23"/>
      <c r="D16" s="23"/>
      <c r="E16" s="18"/>
      <c r="F16" s="37">
        <f>COUNTIF(D4:D13,"prehrana")</f>
        <v>4</v>
      </c>
      <c r="G16" s="18"/>
      <c r="H16" s="24" t="s">
        <v>30</v>
      </c>
      <c r="I16" s="24"/>
      <c r="J16" s="24"/>
      <c r="K16" s="39">
        <f>SUM(K4:K15)</f>
        <v>12075.396199999999</v>
      </c>
      <c r="L16" s="40"/>
      <c r="M16" s="18"/>
    </row>
    <row r="17" spans="2:13" ht="15" x14ac:dyDescent="0.25">
      <c r="B17" s="23" t="s">
        <v>29</v>
      </c>
      <c r="C17" s="23"/>
      <c r="D17" s="23"/>
      <c r="E17" s="18"/>
      <c r="F17" s="37">
        <f>SUMIF(D4:D13,"prehrana",E4:E13)</f>
        <v>102.34</v>
      </c>
      <c r="G17" s="18"/>
      <c r="H17" s="24" t="s">
        <v>22</v>
      </c>
      <c r="I17" s="24"/>
      <c r="J17" s="24"/>
      <c r="K17" s="39">
        <f>SUM(L4:L13)</f>
        <v>3056.5461999999998</v>
      </c>
      <c r="L17" s="40"/>
      <c r="M17" s="18"/>
    </row>
    <row r="18" spans="2:13" ht="15" x14ac:dyDescent="0.25">
      <c r="B18" s="23" t="s">
        <v>19</v>
      </c>
      <c r="C18" s="23"/>
      <c r="D18" s="23"/>
      <c r="E18" s="18"/>
      <c r="F18" s="37">
        <f>COUNTIF(E4:E13,"&gt;20")</f>
        <v>4</v>
      </c>
      <c r="G18" s="18"/>
      <c r="H18" s="18"/>
      <c r="I18" s="18"/>
      <c r="J18" s="18"/>
      <c r="K18" s="18"/>
      <c r="L18" s="18"/>
      <c r="M18" s="18"/>
    </row>
    <row r="19" spans="2:13" ht="15" x14ac:dyDescent="0.25">
      <c r="B19" s="23" t="s">
        <v>20</v>
      </c>
      <c r="C19" s="23"/>
      <c r="D19" s="23"/>
      <c r="E19" s="18"/>
      <c r="F19" s="38">
        <f>MAX(H4:H13)</f>
        <v>0.12</v>
      </c>
      <c r="G19" s="18"/>
      <c r="H19" s="18"/>
      <c r="I19" s="18"/>
      <c r="J19" s="18"/>
      <c r="K19" s="18"/>
      <c r="L19" s="18"/>
      <c r="M19" s="18"/>
    </row>
  </sheetData>
  <sheetProtection selectLockedCells="1" selectUnlockedCells="1"/>
  <mergeCells count="8">
    <mergeCell ref="B18:D18"/>
    <mergeCell ref="B19:D19"/>
    <mergeCell ref="B16:D16"/>
    <mergeCell ref="H16:J16"/>
    <mergeCell ref="K16:L16"/>
    <mergeCell ref="B17:D17"/>
    <mergeCell ref="H17:J17"/>
    <mergeCell ref="K17:L17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prodavnica.</vt:lpstr>
      <vt:lpstr>prodavnica.resenje</vt:lpstr>
    </vt:vector>
  </TitlesOfParts>
  <Company>Kuca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 Stojakovic</dc:creator>
  <cp:lastModifiedBy>User</cp:lastModifiedBy>
  <dcterms:created xsi:type="dcterms:W3CDTF">2005-06-14T06:56:31Z</dcterms:created>
  <dcterms:modified xsi:type="dcterms:W3CDTF">2021-02-14T14:54:41Z</dcterms:modified>
</cp:coreProperties>
</file>